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4BBD54E-BAF1-4BFF-942E-372EC0B69137}" xr6:coauthVersionLast="47" xr6:coauthVersionMax="47" xr10:uidLastSave="{00000000-0000-0000-0000-000000000000}"/>
  <bookViews>
    <workbookView xWindow="-120" yWindow="-120" windowWidth="29040" windowHeight="16440" tabRatio="861" firstSheet="5" activeTab="5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1.1.1" sheetId="534" r:id="rId4"/>
    <sheet name="Форма 1.1.2" sheetId="532" r:id="rId5"/>
    <sheet name="Форма 1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1.1.2'!$G$9</definedName>
    <definedName name="_ppL12">'Форма 1.1.2'!$I$9</definedName>
    <definedName name="_ppL3">'Форма 1.1.2'!$H$9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1.1.2'!$E$12</definedName>
    <definedName name="add_ved">'Форма 1.1.2'!$F$12</definedName>
    <definedName name="anscount" hidden="1">1</definedName>
    <definedName name="CHECK_LINK_RANGE_1">"Калькуляция!$I$11:$I$132"</definedName>
    <definedName name="checkCell_1">'Форма 1.1.3'!$D$9:$K$13</definedName>
    <definedName name="checkCell_2">'Форма 1.1.2'!$D$10:$H$12</definedName>
    <definedName name="checkCell_4">'Форма 1.1.1'!$F$12:$F$42</definedName>
    <definedName name="checkCell_List07">'Сведения об изменении'!$D$11:$E$14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1.1.1'!$F$12,'Форма 1.1.1'!$F$16:$F$18,'Форма 1.1.1'!$F$31:$F$43</definedName>
    <definedName name="code">Инструкция!$B$2</definedName>
    <definedName name="data_org">'Форма 1.1.1'!$F$16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1.1.1'!$F$36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1.1.2'!$E$11</definedName>
    <definedName name="FirstLine">Инструкция!$A$6</definedName>
    <definedName name="flag_publication">Титульный!$F$11:$F$11</definedName>
    <definedName name="flagUsedCS_List02">'Форма 1.1.2'!$Q$10:$Q$12</definedName>
    <definedName name="flagUsedVD_List02">'Форма 1.1.2'!$R$10:$R$12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1.1.3'!$J$9:$J$13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1.1.1'!$E$6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REESTR_MO!$A$2:$D$353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1.1.3'!$K$9:$K$13</definedName>
    <definedName name="List01_mrid_col">'Форма 1.1.3'!$N:$N</definedName>
    <definedName name="List01_NameCol">'Форма 1.1.3'!$P$1:$R$1</definedName>
    <definedName name="List01_note">'Форма 1.1.3'!$L$9</definedName>
    <definedName name="List02_ActivityCol">'Форма 1.1.2'!$F$10:$F$12</definedName>
    <definedName name="List02_CSCol">'Форма 1.1.2'!$E$10:$E$12</definedName>
    <definedName name="List02_note">'Форма 1.1.2'!$I$10:$I$12</definedName>
    <definedName name="List02_sysid_col">'Форма 1.1.2'!$K:$K</definedName>
    <definedName name="List02_VDCol">'Форма 1.1.2'!$F$10:$F$12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1.1.1'!$G$10:$G$42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1.1.1'!$F$30</definedName>
    <definedName name="mo_List01">'Форма 1.1.3'!$H$9:$H$13</definedName>
    <definedName name="MONTH">TEHSHEET!$E$2:$E$13</definedName>
    <definedName name="MR_23">'Форма 1.1.2'!$12:$12</definedName>
    <definedName name="mr_id">TEHSHEET!$L$2</definedName>
    <definedName name="mr_list">MR_LIST!$A$1</definedName>
    <definedName name="mr_List01">'Форма 1.1.3'!$E$9:$E$13</definedName>
    <definedName name="nalog">Титульный!$F$41</definedName>
    <definedName name="ogrn">'Форма 1.1.1'!$F$15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1.1.1'!$F$26</definedName>
    <definedName name="org_full">'Форма 1.1.1'!$F$12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1.1.3'!$C$9:$C$13</definedName>
    <definedName name="pDel_List01_2">'Форма 1.1.3'!$F$9:$F$13</definedName>
    <definedName name="pDel_List02_3">'Форма 1.1.2'!$C$10:$C$12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изменении'!$C$11:$C$14</definedName>
    <definedName name="pIns_Comm">Комментарии!$E$12</definedName>
    <definedName name="pIns_List01_1">'Форма 1.1.3'!$E$13</definedName>
    <definedName name="pIns_List01_start">'Форма 1.1.3'!$E$9</definedName>
    <definedName name="pIns_List03">'Форма 1.0.2'!$E$13</definedName>
    <definedName name="pIns_List04">'Форма 1.1.1'!$E$42</definedName>
    <definedName name="pIns_List07">'Сведения об изменении'!$E$14</definedName>
    <definedName name="ppL0">'Форма 1.1.2'!$F$9</definedName>
    <definedName name="prd2_q">Титульный!$F$29</definedName>
    <definedName name="prim">'Форма 1.1.1'!$G$12:$G$41</definedName>
    <definedName name="prim_dynamic">'Форма 1.1.1'!$G$38:$G$42</definedName>
    <definedName name="PROT_22">P3_PROT_22,P4_PROT_22,P5_PROT_22</definedName>
    <definedName name="QUARTER">TEHSHEET!$F$2:$F$5</definedName>
    <definedName name="REESTR_ORG_RANGE">REESTR_ORG!$A$2:$J$68</definedName>
    <definedName name="REESTR_VED_RANGE">REESTR_VED!$A$2:$B$4</definedName>
    <definedName name="REGION">TEHSHEET!$A$2:$A$87</definedName>
    <definedName name="region_name">Титульный!$F$7</definedName>
    <definedName name="rejim_row">'Форма 1.1.1'!$F$38:$F$41</definedName>
    <definedName name="rez_rab">'Форма 1.1.1'!$E$47</definedName>
    <definedName name="rez_rab_first">'Форма 1.1.1'!$F$38</definedName>
    <definedName name="rez_rab_list">'Форма 1.1.1'!$F$38:$F$42</definedName>
    <definedName name="ruk_dolz">Титульный!$F$50</definedName>
    <definedName name="ruk_f">'Форма 1.1.1'!$F$27</definedName>
    <definedName name="ruk_fio">Титульный!$F$49</definedName>
    <definedName name="ruk_i">'Форма 1.1.1'!$F$28</definedName>
    <definedName name="ruk_o">'Форма 1.1.1'!$F$29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1.1.1'!$F$32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1.1.1'!$F$35</definedName>
    <definedName name="vdet">Титульный!$F$39</definedName>
    <definedName name="ved_col">'Форма 1.1.2'!$F:$F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549" l="1"/>
  <c r="N8" i="546" l="1"/>
  <c r="A35" i="549"/>
  <c r="P12" i="546"/>
  <c r="K11" i="546"/>
  <c r="K9" i="546"/>
  <c r="O9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R11" i="497"/>
  <c r="Q11" i="497"/>
  <c r="S11" i="497" s="1"/>
  <c r="K86" i="471"/>
  <c r="I13" i="546"/>
  <c r="I11" i="546"/>
  <c r="I9" i="546"/>
  <c r="I10" i="546"/>
  <c r="I12" i="546"/>
  <c r="I8" i="546"/>
  <c r="P11" i="497"/>
  <c r="K7" i="546" l="1"/>
  <c r="I89" i="471"/>
  <c r="I87" i="471"/>
  <c r="B2" i="525"/>
  <c r="B3" i="525"/>
  <c r="I86" i="471"/>
  <c r="I90" i="471"/>
  <c r="I88" i="471"/>
  <c r="I85" i="471"/>
  <c r="R9" i="471" l="1"/>
  <c r="C101" i="471" l="1"/>
  <c r="R11" i="532" l="1"/>
  <c r="Q90" i="471"/>
  <c r="P89" i="471"/>
  <c r="K88" i="471"/>
  <c r="O86" i="471"/>
  <c r="N85" i="471"/>
  <c r="C105" i="471"/>
  <c r="Q6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Q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<sst xmlns="http://schemas.openxmlformats.org/spreadsheetml/2006/main" count="2479" uniqueCount="1548">
  <si>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</si>
  <si>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</si>
  <si>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</si>
  <si>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</si>
  <si>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</si>
  <si>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</si>
  <si>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</si>
  <si>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</si>
  <si>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</si>
  <si>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</si>
  <si>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</si>
  <si>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</si>
  <si>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</si>
  <si>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</si>
  <si>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</si>
  <si>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</si>
  <si>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</si>
  <si>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</si>
  <si>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</si>
  <si>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</si>
  <si>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</si>
  <si>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</si>
  <si>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</si>
  <si>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</si>
  <si>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</si>
  <si>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</si>
  <si>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</si>
  <si>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</si>
  <si>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</si>
  <si>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</si>
  <si>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</si>
  <si>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</si>
  <si>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</si>
  <si>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</si>
  <si>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</si>
  <si>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</si>
  <si>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</si>
  <si>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</si>
  <si>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</si>
  <si>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</si>
  <si>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</si>
  <si>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</si>
  <si>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</si>
  <si>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</si>
  <si>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</si>
  <si>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</si>
  <si>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</si>
  <si>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</si>
  <si>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</si>
  <si>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</si>
  <si>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</si>
  <si>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</si>
  <si>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</si>
  <si>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</si>
  <si>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</si>
  <si>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</si>
  <si>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</si>
  <si>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</si>
  <si>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</si>
  <si>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</si>
  <si>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</si>
  <si>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</si>
  <si>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</si>
  <si>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</si>
  <si>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</si>
  <si>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</si>
  <si>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</si>
  <si>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</si>
  <si>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</si>
  <si>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</si>
  <si>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</si>
  <si>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</si>
  <si>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</si>
  <si>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</si>
  <si>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</si>
  <si>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</si>
  <si>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</si>
  <si>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</si>
  <si>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</si>
  <si>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</si>
  <si>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</si>
  <si>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</si>
  <si>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</si>
  <si>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</si>
  <si>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</si>
  <si>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</si>
  <si>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</si>
  <si>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</si>
  <si>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</si>
  <si>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</si>
  <si>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</si>
  <si>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</si>
  <si>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</si>
  <si>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</si>
  <si>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</si>
  <si>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</si>
  <si>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</si>
  <si>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</si>
  <si>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</si>
  <si>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</si>
  <si>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</si>
  <si>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</si>
  <si>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</si>
  <si>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</si>
  <si>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</si>
  <si>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</si>
  <si>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</si>
  <si>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</si>
  <si>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</si>
  <si>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</si>
  <si>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</si>
  <si>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</si>
  <si>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</si>
  <si>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</si>
  <si>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</si>
  <si>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</si>
  <si>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</si>
  <si>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</si>
  <si>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</si>
  <si>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</si>
  <si>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</si>
  <si>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</si>
  <si>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</si>
  <si>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</si>
  <si>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</si>
  <si>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</si>
  <si>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</si>
  <si>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</si>
  <si>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</si>
  <si>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</si>
  <si>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</si>
  <si>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</si>
  <si>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</si>
  <si>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</si>
  <si>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</si>
  <si>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</si>
  <si>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</si>
  <si>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</si>
  <si>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</si>
  <si>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</si>
  <si>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</si>
  <si>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</si>
  <si>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</si>
  <si>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</si>
  <si>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</si>
  <si>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</si>
  <si>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</si>
  <si>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</si>
  <si>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</si>
  <si>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</si>
  <si>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</si>
  <si>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</si>
  <si>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</si>
  <si>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</si>
  <si>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</si>
  <si>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</si>
  <si>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</si>
  <si>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</si>
  <si>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</si>
  <si>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</si>
  <si>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</si>
  <si>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</si>
  <si>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</si>
  <si>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</si>
  <si>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</si>
  <si>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</si>
  <si>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</si>
  <si>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</si>
  <si>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</si>
  <si>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</si>
  <si>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</si>
  <si>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</si>
  <si>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</si>
  <si>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</si>
  <si>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</si>
  <si>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</si>
  <si>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</si>
  <si>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</si>
  <si>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</si>
  <si>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</si>
  <si>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</si>
  <si>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</si>
  <si>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</si>
  <si>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</si>
  <si>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</si>
  <si>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</si>
  <si>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</si>
  <si>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</si>
  <si>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</si>
  <si>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</si>
  <si>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</si>
  <si>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</si>
  <si>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</si>
  <si>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</si>
  <si>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</si>
  <si>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</si>
  <si>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</si>
  <si>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</si>
  <si>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</si>
  <si>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</si>
  <si>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</si>
  <si>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</si>
  <si>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</si>
  <si>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</si>
  <si>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</si>
  <si>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</si>
  <si>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</si>
  <si>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</si>
  <si>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</si>
  <si>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</si>
  <si>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</si>
  <si>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</si>
  <si>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</si>
  <si>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</si>
  <si>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</si>
  <si>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</si>
  <si>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</si>
  <si>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</si>
  <si>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</si>
  <si>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</si>
  <si>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</si>
  <si>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</si>
  <si>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</si>
  <si>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</si>
  <si>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</si>
  <si>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</si>
  <si>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</si>
  <si>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</si>
  <si>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</si>
  <si>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</si>
  <si>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</si>
  <si>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</si>
  <si>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</si>
  <si>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</si>
  <si>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</si>
  <si>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</si>
  <si>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</si>
  <si>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</si>
  <si>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</si>
  <si>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</si>
  <si>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</si>
  <si>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</si>
  <si>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</si>
  <si>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</si>
  <si>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</si>
  <si>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</si>
  <si>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</si>
  <si>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</si>
  <si>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</si>
  <si>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</si>
  <si>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</si>
  <si>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</si>
  <si>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</si>
  <si>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</si>
  <si>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</si>
  <si>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</si>
  <si>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</si>
  <si>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</si>
  <si>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</si>
  <si>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</si>
  <si>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</si>
  <si>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</si>
  <si>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</si>
  <si>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</si>
  <si>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</si>
  <si>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</si>
  <si>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</si>
  <si>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</si>
  <si>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</si>
  <si>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</si>
  <si>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</si>
  <si>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</si>
  <si>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</si>
  <si>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</si>
  <si>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</si>
  <si>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</si>
  <si>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</si>
  <si>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</si>
  <si>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</si>
  <si>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</si>
  <si>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</si>
  <si>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</si>
  <si>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</si>
  <si>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</si>
  <si>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</si>
  <si>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</si>
  <si>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</si>
  <si>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</si>
  <si>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</si>
  <si>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</si>
  <si>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</si>
  <si>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</si>
  <si>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</si>
  <si>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</si>
  <si>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</si>
  <si>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</si>
  <si>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</si>
  <si>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</si>
  <si>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</si>
  <si>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</si>
  <si>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</si>
  <si>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</si>
  <si>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</si>
  <si>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</si>
  <si>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</si>
  <si>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</si>
  <si>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</si>
  <si>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</si>
  <si>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</si>
  <si>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</si>
  <si>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</si>
  <si>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</si>
  <si>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</si>
  <si>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</si>
  <si>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</si>
  <si>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</si>
  <si>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</si>
  <si>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</si>
  <si>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</si>
  <si>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</si>
  <si>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</si>
  <si>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</si>
  <si>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</si>
  <si>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</si>
  <si>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</si>
  <si>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</si>
  <si>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</si>
  <si>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</si>
  <si>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</si>
  <si>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</si>
  <si>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</si>
  <si>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</si>
  <si>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</si>
  <si>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</si>
  <si>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</si>
  <si>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</si>
  <si>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</si>
  <si>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</si>
  <si>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</si>
  <si>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</si>
  <si>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</si>
  <si>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</si>
  <si>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</si>
  <si>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</si>
  <si>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</si>
  <si>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</si>
  <si>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</si>
  <si>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</si>
  <si>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</si>
  <si>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</si>
  <si>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</si>
  <si>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</si>
  <si>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</si>
  <si>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</si>
  <si>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</si>
  <si>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</si>
  <si>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</si>
  <si>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</si>
  <si>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</si>
  <si>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</si>
  <si>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</si>
  <si>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</si>
  <si>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</si>
  <si>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</si>
  <si>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</si>
  <si>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</si>
  <si>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</si>
  <si>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</si>
  <si>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</si>
  <si>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</si>
  <si>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</si>
  <si>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</si>
  <si>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</si>
  <si>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</si>
  <si>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</si>
  <si>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</si>
  <si>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</si>
  <si>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</si>
  <si>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</si>
  <si>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</si>
  <si>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</si>
  <si>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</si>
  <si>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</si>
  <si>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</si>
  <si>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</si>
  <si>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</si>
  <si>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</si>
  <si>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</si>
  <si>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</si>
  <si>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</si>
  <si>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</si>
  <si>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</si>
  <si>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</si>
  <si>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</si>
  <si>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</si>
  <si>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</si>
  <si>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</si>
  <si>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</si>
  <si>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</si>
  <si>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</si>
  <si>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</si>
  <si>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</si>
  <si>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</si>
  <si>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</si>
  <si>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</si>
  <si>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</si>
  <si>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</si>
  <si>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</si>
  <si>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</si>
  <si>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</si>
  <si>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</si>
  <si>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</si>
  <si>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</si>
  <si>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</si>
  <si>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</si>
  <si>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</si>
  <si>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</si>
  <si>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</si>
  <si>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</si>
  <si>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</si>
  <si>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</si>
  <si>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</si>
  <si>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</si>
  <si>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</si>
  <si>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</si>
  <si>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</si>
  <si>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</si>
  <si>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</si>
  <si>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</si>
  <si>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</si>
  <si>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</si>
  <si>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</si>
  <si>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</si>
  <si>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</si>
  <si>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</si>
  <si>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</si>
  <si>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</si>
  <si>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</si>
  <si>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</si>
  <si>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</si>
  <si>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</si>
  <si>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</si>
  <si>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</si>
  <si>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</si>
  <si>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</si>
  <si>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</si>
  <si>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</si>
  <si>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</si>
  <si>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</si>
  <si>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</si>
  <si>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</si>
  <si>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</si>
  <si>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</si>
  <si>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</si>
  <si>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</si>
  <si>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</si>
  <si>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</si>
  <si>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</si>
  <si>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</si>
  <si>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</si>
  <si>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</si>
  <si>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</si>
  <si>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</si>
  <si>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</si>
  <si>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</si>
  <si>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</si>
  <si>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</si>
  <si>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</si>
  <si>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</si>
  <si>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</si>
  <si>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</si>
  <si>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</si>
  <si>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</si>
  <si>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</si>
  <si>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</si>
  <si>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</si>
  <si>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</si>
  <si>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</si>
  <si>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</si>
  <si>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</si>
  <si>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</si>
  <si>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</si>
  <si>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</si>
  <si>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</si>
  <si>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</si>
  <si>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</si>
  <si>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</si>
  <si>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</si>
  <si>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</si>
  <si>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</si>
  <si>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</si>
  <si>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</si>
  <si>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</si>
  <si>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</si>
  <si>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</si>
  <si>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</si>
  <si>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</si>
  <si>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</si>
  <si>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</si>
  <si>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</si>
  <si>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</si>
  <si>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</si>
  <si>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</si>
  <si>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</si>
  <si>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</si>
  <si>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</si>
  <si>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</si>
  <si>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</si>
  <si>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</si>
  <si>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</si>
  <si>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</si>
  <si>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</si>
  <si>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</si>
  <si>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</si>
  <si>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</si>
  <si>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</si>
  <si>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</si>
  <si>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</si>
  <si>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</si>
  <si>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</si>
  <si>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</si>
  <si>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</si>
  <si>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</si>
  <si>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</si>
  <si>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Общая информация о регулируемой организации (ГВС)</t>
  </si>
  <si>
    <t>Список ЦСГВС</t>
  </si>
  <si>
    <t>Применяется дифференциация тарифа централизованным системам горячего водоснабжения</t>
  </si>
  <si>
    <t>Наименование централизованной системы горячего водоснабжения</t>
  </si>
  <si>
    <t>Общая информация об объектах горячего водоснабжения регулируемой организации</t>
  </si>
  <si>
    <t>Централизованная система горячего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</si>
  <si>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</si>
  <si>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>Форма 1.1.1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</si>
  <si>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</si>
  <si>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</si>
  <si>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</si>
  <si>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</si>
  <si>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Федеральной информационной адресной системе (далее - ФИАС).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</si>
  <si>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ФИАС.</t>
  </si>
  <si>
    <t>Указывается номер контактного телефона регулируемой организации.  В случае наличия нескольких номеров телефонов, информация по каждому из них указывается в отдельной строке.</t>
  </si>
  <si>
    <t>Указывается адрес официального сайта регулируемой организации в информационно – телекоммуникационной сети «Интернет» (далее – сеть «Интернет»).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</si>
  <si>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</si>
  <si>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1  В случае если регулируемая организация осуществляет несколько видов деятельности в сфере горячего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 «О стандартах раскрытия информации в сфере водоснабжения и водоотведения» (Собрание законодательства Российской Федерации, 2013, № 3, ст. 205; 2015, № 37, ст. 5153; 2017, № 37, ст. 5521; 2018, № 15 (Часть V), ст. 2156), информация по каждому виду деятельности раскрывается отдельно.
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водоснабжения.</t>
  </si>
  <si>
    <t>Субъект Российской Федерации</t>
  </si>
  <si>
    <t>Данные должностного лица, ответственного за размещение данных</t>
  </si>
  <si>
    <t>Адрес местонахождения органов управления регулируемой организации</t>
  </si>
  <si>
    <t>Форма 1.1.2 Общая информация об объектах горячего водоснабжения регулируемой организации</t>
  </si>
  <si>
    <t>Протяженность водопроводных сетей (в однотрубном исчислении), км.</t>
  </si>
  <si>
    <t>Количество центральных тепловых пунктов, шт.</t>
  </si>
  <si>
    <r>
      <t>Форма 1.1.3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</si>
  <si>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горячего водоснабжения.</t>
    </r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</si>
  <si>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</si>
  <si>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</si>
  <si>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  </t>
  </si>
  <si>
    <t>Форма 1.1.1</t>
  </si>
  <si>
    <t>Форма 1.1.2</t>
  </si>
  <si>
    <t>Форма 1.1.3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</si>
  <si>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</si>
  <si>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Подключение (технологическое присоединение) к централизованной системе горячего водоснабжения</t>
  </si>
  <si>
    <t>изменения в раскрытой ранее информации</t>
  </si>
  <si>
    <t>Значения протяженности сетей, количества центральных тепловых пунктов указываются в виде неотрицательных чисел.
В случае отсутствия водопроводных сетей, центральных тепловых пунктов в соответствующей колонке указывается значение 0.
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строке.</t>
  </si>
  <si>
    <t>Проверка доступных обновлений...</t>
  </si>
  <si>
    <t>Нет доступных обновлений для шаблона с кодом FAS.JKH.OPEN.INFO.ORG.GVS!</t>
  </si>
  <si>
    <t>23.01.2023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</si>
  <si>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</si>
  <si>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</si>
  <si>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</si>
  <si>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</si>
  <si>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</si>
  <si>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</si>
  <si>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</si>
  <si>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</si>
  <si>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2638</t>
  </si>
  <si>
    <t>26485475</t>
  </si>
  <si>
    <t>АО "Газпром теплоэнерго Самара"</t>
  </si>
  <si>
    <t>6322036965</t>
  </si>
  <si>
    <t>638201001</t>
  </si>
  <si>
    <t>30354412</t>
  </si>
  <si>
    <t>АО "Главное управление жилищно-коммунального хозяйства"</t>
  </si>
  <si>
    <t>5116000922</t>
  </si>
  <si>
    <t>631743001</t>
  </si>
  <si>
    <t>26322430</t>
  </si>
  <si>
    <t>АО "Похвистневоэнерго"</t>
  </si>
  <si>
    <t>6372020696</t>
  </si>
  <si>
    <t>637201001</t>
  </si>
  <si>
    <t>26485518</t>
  </si>
  <si>
    <t>АО "Предприятие тепловых сетей"</t>
  </si>
  <si>
    <t>6315530348</t>
  </si>
  <si>
    <t>631050001</t>
  </si>
  <si>
    <t>01-02-2021 00:00:00</t>
  </si>
  <si>
    <t>26485687</t>
  </si>
  <si>
    <t>АО "РКЦ "Прогресс"</t>
  </si>
  <si>
    <t>6312139922</t>
  </si>
  <si>
    <t>997450001</t>
  </si>
  <si>
    <t>26485308</t>
  </si>
  <si>
    <t>АО “РЭУ” “Самарский”</t>
  </si>
  <si>
    <t>7714783092</t>
  </si>
  <si>
    <t>631143001</t>
  </si>
  <si>
    <t>26485544</t>
  </si>
  <si>
    <t>АО “Самарская управляющая теплоэнергетическая компания”</t>
  </si>
  <si>
    <t>6314018560</t>
  </si>
  <si>
    <t>631401001</t>
  </si>
  <si>
    <t>31-12-2018 00:00:00</t>
  </si>
  <si>
    <t>31014933</t>
  </si>
  <si>
    <t>ГАУ «ЦИК СО»</t>
  </si>
  <si>
    <t>6315856452</t>
  </si>
  <si>
    <t>631501001</t>
  </si>
  <si>
    <t>28047698</t>
  </si>
  <si>
    <t>ГБУ СО "Самарский областной геронтологический центр"</t>
  </si>
  <si>
    <t>6313011273</t>
  </si>
  <si>
    <t>631301001</t>
  </si>
  <si>
    <t>26485498</t>
  </si>
  <si>
    <t>ЗАО "Сызранская теплоэнергетическая компания"</t>
  </si>
  <si>
    <t>6325028610</t>
  </si>
  <si>
    <t>632501001</t>
  </si>
  <si>
    <t>01-03-2018 00:00:00</t>
  </si>
  <si>
    <t>26774814</t>
  </si>
  <si>
    <t>ЗАО "Энергетика и связь строительства</t>
  </si>
  <si>
    <t>6320005633</t>
  </si>
  <si>
    <t>632401001</t>
  </si>
  <si>
    <t>16-08-2002 00:00:00</t>
  </si>
  <si>
    <t>26485546</t>
  </si>
  <si>
    <t>ЗАО “Самарский завод Нефтемаш”</t>
  </si>
  <si>
    <t>6314007537</t>
  </si>
  <si>
    <t>31516697</t>
  </si>
  <si>
    <t>ИП Каменских О.С.</t>
  </si>
  <si>
    <t>632517403647</t>
  </si>
  <si>
    <t>28546014</t>
  </si>
  <si>
    <t>ИП Самородов С.Ф.</t>
  </si>
  <si>
    <t>637101834265</t>
  </si>
  <si>
    <t>31347327</t>
  </si>
  <si>
    <t>ИЭВБ РАН – филиал СамНЦ РАН</t>
  </si>
  <si>
    <t>6316032112</t>
  </si>
  <si>
    <t>632443001</t>
  </si>
  <si>
    <t>01-07-2019 00:00:00</t>
  </si>
  <si>
    <t>28980244</t>
  </si>
  <si>
    <t>ИЭВБ РАН Федеральное государственное бюджетное учреждение науки Институт экологии Волжского бассейна Российской академии наук</t>
  </si>
  <si>
    <t>6320003869</t>
  </si>
  <si>
    <t>31-12-2020 00:00:00</t>
  </si>
  <si>
    <t>27086364</t>
  </si>
  <si>
    <t>Куйбышевская дирекция  по тепловодоснабжению структурное подразделение Центральной дирекции по тепловодоснабжению филиала ОАО «РЖД» (Сызранское подразделение)</t>
  </si>
  <si>
    <t>7708503727</t>
  </si>
  <si>
    <t>631145034</t>
  </si>
  <si>
    <t>10-06-2013 00:00:00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</si>
  <si>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</si>
  <si>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</si>
  <si>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28982060</t>
  </si>
  <si>
    <t>МП "УК ЖКХ" муниципального района Шигонский</t>
  </si>
  <si>
    <t>6325042903</t>
  </si>
  <si>
    <t>28792378</t>
  </si>
  <si>
    <t>МП г.о.Самара "Инженерная служба"</t>
  </si>
  <si>
    <t>6315701071</t>
  </si>
  <si>
    <t>631701001</t>
  </si>
  <si>
    <t>27271268</t>
  </si>
  <si>
    <t>МП м.р. Ставропольский "СтавропольРесурсСервис"</t>
  </si>
  <si>
    <t>6382061363</t>
  </si>
  <si>
    <t>18-04-2011 00:00:00</t>
  </si>
  <si>
    <t>27567358</t>
  </si>
  <si>
    <t>МУП "Балашейское ЖКХ"</t>
  </si>
  <si>
    <t>6325056600</t>
  </si>
  <si>
    <t>27622893</t>
  </si>
  <si>
    <t>МУП "Тепло Волжского района"</t>
  </si>
  <si>
    <t>6330050917</t>
  </si>
  <si>
    <t>633001001</t>
  </si>
  <si>
    <t>28-12-2011 00:00:00</t>
  </si>
  <si>
    <t>30899146</t>
  </si>
  <si>
    <t>МУП "Теплообеспечение"</t>
  </si>
  <si>
    <t>6330075220</t>
  </si>
  <si>
    <t>26485191</t>
  </si>
  <si>
    <t>МУП “Волжское ЖКХ”</t>
  </si>
  <si>
    <t>6376002176</t>
  </si>
  <si>
    <t>637601001</t>
  </si>
  <si>
    <t>26485216</t>
  </si>
  <si>
    <t>МУП “ЖИЛКОМСЕРВИС”</t>
  </si>
  <si>
    <t>6376017704</t>
  </si>
  <si>
    <t>26485496</t>
  </si>
  <si>
    <t>МУП “ЖЭС” г.о. Сызрань</t>
  </si>
  <si>
    <t>6325028472</t>
  </si>
  <si>
    <t>26485126</t>
  </si>
  <si>
    <t>МУП “Тепло” Приволжского района</t>
  </si>
  <si>
    <t>6362014220</t>
  </si>
  <si>
    <t>636201001</t>
  </si>
  <si>
    <t>03-11-2011 00:00:00</t>
  </si>
  <si>
    <t>26485771</t>
  </si>
  <si>
    <t>МУП Алексеевский комбинат коммунальных предприятий и благоустройства</t>
  </si>
  <si>
    <t>6350000400</t>
  </si>
  <si>
    <t>635001001</t>
  </si>
  <si>
    <t>26485226</t>
  </si>
  <si>
    <t>МУП КРАСНОЯРСКОЕ ЖКХ</t>
  </si>
  <si>
    <t>6376002095</t>
  </si>
  <si>
    <t>26485769</t>
  </si>
  <si>
    <t>МУП г.о. Октябрьск “Жилищное управление”</t>
  </si>
  <si>
    <t>6325037090</t>
  </si>
  <si>
    <t>28534999</t>
  </si>
  <si>
    <t>ООО "Анвис"</t>
  </si>
  <si>
    <t>6313035108</t>
  </si>
  <si>
    <t>01-01-2018 00:00:00</t>
  </si>
  <si>
    <t>28436415</t>
  </si>
  <si>
    <t>ООО "Волгатеплоснаб"</t>
  </si>
  <si>
    <t>6316178168</t>
  </si>
  <si>
    <t>631601001</t>
  </si>
  <si>
    <t>28546043</t>
  </si>
  <si>
    <t>ООО "Газстрой"</t>
  </si>
  <si>
    <t>6325030496</t>
  </si>
  <si>
    <t>01-12-2018 00:00:00</t>
  </si>
  <si>
    <t>28263191</t>
  </si>
  <si>
    <t>ООО "Долина-Центр-С"</t>
  </si>
  <si>
    <t>6316079449</t>
  </si>
  <si>
    <t>27883109</t>
  </si>
  <si>
    <t>ООО "Комфорт Дом"</t>
  </si>
  <si>
    <t>6324016308</t>
  </si>
  <si>
    <t>31362037</t>
  </si>
  <si>
    <t>ООО "Красноярская ТЭК"</t>
  </si>
  <si>
    <t>6376027942</t>
  </si>
  <si>
    <t>637600100</t>
  </si>
  <si>
    <t>16-12-2019 00:00:00</t>
  </si>
  <si>
    <t>31365983</t>
  </si>
  <si>
    <t>02-12-2019 00:00:00</t>
  </si>
  <si>
    <t>31426402</t>
  </si>
  <si>
    <t>ООО "Нефтегаз"</t>
  </si>
  <si>
    <t>6319141600</t>
  </si>
  <si>
    <t>631901001</t>
  </si>
  <si>
    <t>23-05-2007 00:00:00</t>
  </si>
  <si>
    <t>30873436</t>
  </si>
  <si>
    <t>ООО "Промышленные технологии"</t>
  </si>
  <si>
    <t>6316174766</t>
  </si>
  <si>
    <t>31438609</t>
  </si>
  <si>
    <t>ООО "СТЭК"</t>
  </si>
  <si>
    <t>6312195268</t>
  </si>
  <si>
    <t>631201001</t>
  </si>
  <si>
    <t>25-08-2020 00:00:00</t>
  </si>
  <si>
    <t>31442128</t>
  </si>
  <si>
    <t>ООО "СамРЭК-Нефтегорск"</t>
  </si>
  <si>
    <t>6377011590</t>
  </si>
  <si>
    <t>637701001</t>
  </si>
  <si>
    <t>10-09-2020 00:00:00</t>
  </si>
  <si>
    <t>31432962</t>
  </si>
  <si>
    <t>ООО "СамРЭК-Тепло Жигулевск"</t>
  </si>
  <si>
    <t>6382079233</t>
  </si>
  <si>
    <t>12-04-2019 00:00:00</t>
  </si>
  <si>
    <t>28262360</t>
  </si>
  <si>
    <t>ООО "СамРЭК-Эксплуатация"</t>
  </si>
  <si>
    <t>6315648332</t>
  </si>
  <si>
    <t>31256251</t>
  </si>
  <si>
    <t>ООО "СамЭК"</t>
  </si>
  <si>
    <t>6316236941</t>
  </si>
  <si>
    <t>11-08-2017 00:00:00</t>
  </si>
  <si>
    <t>26852799</t>
  </si>
  <si>
    <t>ООО "Сервисная коммунальная компания"</t>
  </si>
  <si>
    <t>6381013776</t>
  </si>
  <si>
    <t>638101001</t>
  </si>
  <si>
    <t>01-05-2011 00:00:00</t>
  </si>
  <si>
    <t>28817169</t>
  </si>
  <si>
    <t>ООО "УК "Промкомстрой"</t>
  </si>
  <si>
    <t>6325058004</t>
  </si>
  <si>
    <t>26836331</t>
  </si>
  <si>
    <t>ООО "Энергетик"</t>
  </si>
  <si>
    <t>6325033916</t>
  </si>
  <si>
    <t>26485554</t>
  </si>
  <si>
    <t>ООО “ЗИМ-Энерго”</t>
  </si>
  <si>
    <t>6316138623</t>
  </si>
  <si>
    <t>26485765</t>
  </si>
  <si>
    <t>ООО “КСК г. Отрадного”</t>
  </si>
  <si>
    <t>6372008843</t>
  </si>
  <si>
    <t>26485712</t>
  </si>
  <si>
    <t>ООО “Новокуйбышевская теплоэнергетическая компания”</t>
  </si>
  <si>
    <t>6330023180</t>
  </si>
  <si>
    <t>26641444</t>
  </si>
  <si>
    <t>ООО “Солидарность”</t>
  </si>
  <si>
    <t>6372014847</t>
  </si>
  <si>
    <t>01-01-2011 00:00:00</t>
  </si>
  <si>
    <t>26550523</t>
  </si>
  <si>
    <t>ООО “Тепловые системы”</t>
  </si>
  <si>
    <t>4716031261</t>
  </si>
  <si>
    <t>634501001</t>
  </si>
  <si>
    <t>01-01-2016 00:00:00</t>
  </si>
  <si>
    <t>26485662</t>
  </si>
  <si>
    <t>ООО “Электрощит” - Энерготехстрой”</t>
  </si>
  <si>
    <t>6313132888</t>
  </si>
  <si>
    <t>31361967</t>
  </si>
  <si>
    <t>ООО «СТЭК»</t>
  </si>
  <si>
    <t>6317007060</t>
  </si>
  <si>
    <t>31088933</t>
  </si>
  <si>
    <t>ООО «Эталон»</t>
  </si>
  <si>
    <t>6325036811</t>
  </si>
  <si>
    <t>26485298</t>
  </si>
  <si>
    <t>ООО фирма “ЗаДуМКа”</t>
  </si>
  <si>
    <t>6372003764</t>
  </si>
  <si>
    <t>31361889</t>
  </si>
  <si>
    <t>Общество с ограниченной ответственностью «Кинельская теплоэнергетическая компания»</t>
  </si>
  <si>
    <t>6350025690</t>
  </si>
  <si>
    <t>01-12-2019 00:00:00</t>
  </si>
  <si>
    <t>26485137</t>
  </si>
  <si>
    <t>ПАО “Нефтегорская ТЭК”</t>
  </si>
  <si>
    <t>6377011053</t>
  </si>
  <si>
    <t>29-11-2021 00:00:00</t>
  </si>
  <si>
    <t>31231988</t>
  </si>
  <si>
    <t>ФГБУ "СКК "Приволжский" Министерства обороны Российской Федерации</t>
  </si>
  <si>
    <t>7420003536</t>
  </si>
  <si>
    <t>30947961</t>
  </si>
  <si>
    <t>ФГБУ "ЦЖКУ" Министерства Обороны</t>
  </si>
  <si>
    <t>7729314745</t>
  </si>
  <si>
    <t>631745002</t>
  </si>
  <si>
    <t>08-09-2017 00:00:00</t>
  </si>
  <si>
    <t>26485102</t>
  </si>
  <si>
    <t>ФГБУ “Санаторий “Волжский утес” Управление делами Президента Российской Федерации</t>
  </si>
  <si>
    <t>6387002139</t>
  </si>
  <si>
    <t>638701001</t>
  </si>
  <si>
    <t>26485122</t>
  </si>
  <si>
    <t>ФГБУЗ МРЦ "Сергиевские минеральные воды" ФМБА России</t>
  </si>
  <si>
    <t>6381000103</t>
  </si>
  <si>
    <t>26485668</t>
  </si>
  <si>
    <t>ФКУ ИК-6 УФСИН России по Самарской области</t>
  </si>
  <si>
    <t>6313010110</t>
  </si>
  <si>
    <t>31338641</t>
  </si>
  <si>
    <t>Федеральное государственное бюджетное учреждение науки Самарского федерального исследовательского центра Российской акадмемии наук</t>
  </si>
  <si>
    <t>27540016</t>
  </si>
  <si>
    <t>Филиал "Самарский" ПАО "Т Плюс"</t>
  </si>
  <si>
    <t>6315376946</t>
  </si>
  <si>
    <t>631543004</t>
  </si>
  <si>
    <t>30914574</t>
  </si>
  <si>
    <t>Филиал ФГБУ "ЦЖКУ" МИНОБОРОНЫ РОССИИ (по ЦВО)</t>
  </si>
  <si>
    <t>667043001</t>
  </si>
  <si>
    <t>№</t>
  </si>
  <si>
    <t>HOT_VS</t>
  </si>
  <si>
    <t>Алексеевский муниципальный район</t>
  </si>
  <si>
    <t>36602000</t>
  </si>
  <si>
    <t>сельское поселение Авангард</t>
  </si>
  <si>
    <t>36602404</t>
  </si>
  <si>
    <t>сельское поселение Алексеевка</t>
  </si>
  <si>
    <t>36602408</t>
  </si>
  <si>
    <t>сельское поселение Гавриловка</t>
  </si>
  <si>
    <t>36602412</t>
  </si>
  <si>
    <t>сельское поселение Герасимовка</t>
  </si>
  <si>
    <t>36602416</t>
  </si>
  <si>
    <t>сельское поселение Летниково</t>
  </si>
  <si>
    <t>36602420</t>
  </si>
  <si>
    <t>Безенчукский муниципальный район</t>
  </si>
  <si>
    <t>36604000</t>
  </si>
  <si>
    <t>городское поселение Безенчук</t>
  </si>
  <si>
    <t>36604151</t>
  </si>
  <si>
    <t>городское поселение Осинки</t>
  </si>
  <si>
    <t>36604157</t>
  </si>
  <si>
    <t>сельское поселение Васильевка</t>
  </si>
  <si>
    <t>36604408</t>
  </si>
  <si>
    <t>сельское поселение Екатериновка</t>
  </si>
  <si>
    <t>36604412</t>
  </si>
  <si>
    <t>сельское поселение Звезда</t>
  </si>
  <si>
    <t>36604416</t>
  </si>
  <si>
    <t>сельское поселение Купино</t>
  </si>
  <si>
    <t>36604420</t>
  </si>
  <si>
    <t>сельское поселение Макарьевка</t>
  </si>
  <si>
    <t>36604422</t>
  </si>
  <si>
    <t>сельское поселение Натальино</t>
  </si>
  <si>
    <t>36604424</t>
  </si>
  <si>
    <t>сельское поселение Ольгино</t>
  </si>
  <si>
    <t>36604440</t>
  </si>
  <si>
    <t>сельское поселение Переволоки</t>
  </si>
  <si>
    <t>36604428</t>
  </si>
  <si>
    <t>сельское поселение Песочное</t>
  </si>
  <si>
    <t>36604430</t>
  </si>
  <si>
    <t>сельское поселение Преполовенка</t>
  </si>
  <si>
    <t>36604432</t>
  </si>
  <si>
    <t>сельское поселение Прибой</t>
  </si>
  <si>
    <t>36604436</t>
  </si>
  <si>
    <t>Богатовский муниципальный район</t>
  </si>
  <si>
    <t>36606000</t>
  </si>
  <si>
    <t>сельское поселение Арзамасцевка</t>
  </si>
  <si>
    <t>36606404</t>
  </si>
  <si>
    <t>сельское поселение Богатое</t>
  </si>
  <si>
    <t>36606408</t>
  </si>
  <si>
    <t>сельское поселение Виловатое</t>
  </si>
  <si>
    <t>36606412</t>
  </si>
  <si>
    <t>сельское поселение Максимовка</t>
  </si>
  <si>
    <t>36606416</t>
  </si>
  <si>
    <t>сельское поселение Печинено</t>
  </si>
  <si>
    <t>36606420</t>
  </si>
  <si>
    <t>Большеглушицкий муниципальный район</t>
  </si>
  <si>
    <t>36608000</t>
  </si>
  <si>
    <t>сельское поселение Александровка</t>
  </si>
  <si>
    <t>36608404</t>
  </si>
  <si>
    <t>сельское поселение Большая Глушица</t>
  </si>
  <si>
    <t>36608408</t>
  </si>
  <si>
    <t>сельское поселение Большая Дергуновка</t>
  </si>
  <si>
    <t>36608412</t>
  </si>
  <si>
    <t>сельское поселение Малая Глушица</t>
  </si>
  <si>
    <t>36608416</t>
  </si>
  <si>
    <t>сельское поселение Мокша</t>
  </si>
  <si>
    <t>36608418</t>
  </si>
  <si>
    <t>сельское поселение Новопавловка</t>
  </si>
  <si>
    <t>36608420</t>
  </si>
  <si>
    <t>сельское поселение Фрунзенское</t>
  </si>
  <si>
    <t>36608424</t>
  </si>
  <si>
    <t>сельское поселение Южное</t>
  </si>
  <si>
    <t>36608428</t>
  </si>
  <si>
    <t>Большечерниговский муниципальный район</t>
  </si>
  <si>
    <t>36610000</t>
  </si>
  <si>
    <t>сельское поселение Августовка</t>
  </si>
  <si>
    <t>36610404</t>
  </si>
  <si>
    <t>сельское поселение Большая Черниговка</t>
  </si>
  <si>
    <t>36610412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</si>
  <si>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</si>
  <si>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</si>
  <si>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</si>
  <si>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</si>
  <si>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</si>
  <si>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</si>
  <si>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</si>
  <si>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</si>
  <si>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</si>
  <si>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</si>
  <si>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</si>
  <si>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</si>
  <si>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</si>
  <si>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</si>
  <si>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Борский муниципальный район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</si>
  <si>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</si>
  <si>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</si>
  <si>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</si>
  <si>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</si>
  <si>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</si>
  <si>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</si>
  <si>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</si>
  <si>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</si>
  <si>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</si>
  <si>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</si>
  <si>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</si>
  <si>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</si>
  <si>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</si>
  <si>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</si>
  <si>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</si>
  <si>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</si>
  <si>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</si>
  <si>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</si>
  <si>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</si>
  <si>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</si>
  <si>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</si>
  <si>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</si>
  <si>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</si>
  <si>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</si>
  <si>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</si>
  <si>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</si>
  <si>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</si>
  <si>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Волжский муниципальный район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</si>
  <si>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</si>
  <si>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</si>
  <si>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</si>
  <si>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</si>
  <si>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</si>
  <si>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</si>
  <si>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</si>
  <si>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</si>
  <si>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</si>
  <si>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</si>
  <si>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</si>
  <si>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</si>
  <si>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</si>
  <si>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</si>
  <si>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</si>
  <si>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</si>
  <si>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</si>
  <si>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</si>
  <si>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</si>
  <si>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</si>
  <si>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</si>
  <si>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</si>
  <si>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</si>
  <si>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</si>
  <si>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</si>
  <si>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</si>
  <si>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</si>
  <si>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</si>
  <si>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</si>
  <si>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</si>
  <si>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</si>
  <si>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Елховский муниципальный район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</si>
  <si>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</si>
  <si>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</si>
  <si>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</si>
  <si>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</si>
  <si>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</si>
  <si>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</si>
  <si>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</si>
  <si>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</si>
  <si>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</si>
  <si>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</si>
  <si>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</si>
  <si>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</si>
  <si>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</si>
  <si>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</si>
  <si>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</si>
  <si>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Исаклинский муниципальный район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</si>
  <si>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</si>
  <si>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</si>
  <si>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</si>
  <si>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</si>
  <si>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</si>
  <si>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</si>
  <si>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</si>
  <si>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</si>
  <si>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</si>
  <si>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Мордово-Аделяково</t>
  </si>
  <si>
    <t>36616424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</si>
  <si>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</si>
  <si>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</si>
  <si>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</si>
  <si>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</si>
  <si>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</si>
  <si>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</si>
  <si>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</si>
  <si>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</si>
  <si>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Камышлинский муниципальный район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</si>
  <si>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</si>
  <si>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</si>
  <si>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</si>
  <si>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</si>
  <si>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</si>
  <si>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</si>
  <si>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</si>
  <si>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</si>
  <si>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</si>
  <si>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</si>
  <si>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</si>
  <si>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</si>
  <si>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</si>
  <si>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Кинель-Черкасский муниципальный район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</si>
  <si>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</si>
  <si>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</si>
  <si>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</si>
  <si>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</si>
  <si>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</si>
  <si>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</si>
  <si>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</si>
  <si>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</si>
  <si>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</si>
  <si>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</si>
  <si>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</si>
  <si>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</si>
  <si>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</si>
  <si>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</si>
  <si>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</si>
  <si>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</si>
  <si>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</si>
  <si>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</si>
  <si>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</si>
  <si>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</si>
  <si>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</si>
  <si>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</si>
  <si>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</si>
  <si>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</si>
  <si>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</si>
  <si>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</si>
  <si>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</si>
  <si>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Кинельский муниципальный район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</si>
  <si>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</si>
  <si>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</si>
  <si>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</si>
  <si>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</si>
  <si>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</si>
  <si>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</si>
  <si>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</si>
  <si>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</si>
  <si>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</si>
  <si>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</si>
  <si>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</si>
  <si>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</si>
  <si>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</si>
  <si>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</si>
  <si>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</si>
  <si>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</si>
  <si>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</si>
  <si>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</si>
  <si>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</si>
  <si>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</si>
  <si>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</si>
  <si>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</si>
  <si>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</si>
  <si>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</si>
  <si>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</si>
  <si>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Клявлинский муниципальный район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</si>
  <si>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</si>
  <si>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</si>
  <si>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</si>
  <si>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</si>
  <si>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</si>
  <si>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Новые Сосны</t>
  </si>
  <si>
    <t>36622432</t>
  </si>
  <si>
    <t>сельское поселение Русское Добрино</t>
  </si>
  <si>
    <t>36622440</t>
  </si>
  <si>
    <t>сельское поселение Старое Семенкино</t>
  </si>
  <si>
    <t>36622452</t>
  </si>
  <si>
    <t>сельское поселение Старые Сосны</t>
  </si>
  <si>
    <t>36622456</t>
  </si>
  <si>
    <t>сельское поселение Старый Байтермиш</t>
  </si>
  <si>
    <t>36622446</t>
  </si>
  <si>
    <t>сельское поселение Старый Маклауш</t>
  </si>
  <si>
    <t>36622448</t>
  </si>
  <si>
    <t>сельское поселение Усакла</t>
  </si>
  <si>
    <t>36622464</t>
  </si>
  <si>
    <t>сельское поселение Черный Ключ</t>
  </si>
  <si>
    <t>36622468</t>
  </si>
  <si>
    <t>сельское поселение станция Клявлино</t>
  </si>
  <si>
    <t>36622424</t>
  </si>
  <si>
    <t>Кошкинский муниципальный район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</si>
  <si>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</si>
  <si>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</si>
  <si>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</si>
  <si>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</si>
  <si>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</si>
  <si>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</si>
  <si>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</si>
  <si>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</si>
  <si>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</si>
  <si>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</si>
  <si>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</si>
  <si>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</si>
  <si>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</si>
  <si>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</si>
  <si>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</si>
  <si>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</si>
  <si>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</si>
  <si>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</si>
  <si>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</si>
  <si>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</si>
  <si>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</si>
  <si>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</si>
  <si>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</si>
  <si>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</si>
  <si>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</si>
  <si>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</si>
  <si>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</si>
  <si>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Красноармейский муниципальный район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</si>
  <si>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</si>
  <si>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</si>
  <si>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</si>
  <si>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</si>
  <si>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</si>
  <si>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</si>
  <si>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</si>
  <si>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</si>
  <si>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</si>
  <si>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</si>
  <si>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</si>
  <si>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</si>
  <si>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</si>
  <si>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</si>
  <si>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</si>
  <si>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</si>
  <si>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</si>
  <si>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</si>
  <si>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</si>
  <si>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</si>
  <si>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</si>
  <si>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</si>
  <si>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</si>
  <si>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</si>
  <si>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</si>
  <si>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Красноярский муниципальный район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</si>
  <si>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</si>
  <si>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</si>
  <si>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</si>
  <si>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</si>
  <si>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</si>
  <si>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</si>
  <si>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</si>
  <si>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</si>
  <si>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</si>
  <si>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</si>
  <si>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</si>
  <si>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</si>
  <si>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</si>
  <si>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</si>
  <si>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</si>
  <si>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</si>
  <si>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</si>
  <si>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</si>
  <si>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</si>
  <si>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</si>
  <si>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</si>
  <si>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</si>
  <si>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</si>
  <si>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</si>
  <si>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</si>
  <si>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</si>
  <si>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</si>
  <si>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Нефтегорский муниципальный район</t>
  </si>
  <si>
    <t>36630000</t>
  </si>
  <si>
    <t>городское поселение Нефтегорск</t>
  </si>
  <si>
    <t>36630101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</si>
  <si>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</si>
  <si>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</si>
  <si>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</si>
  <si>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</si>
  <si>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</si>
  <si>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</si>
  <si>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</si>
  <si>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</si>
  <si>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</si>
  <si>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</si>
  <si>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</si>
  <si>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</si>
  <si>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</si>
  <si>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</si>
  <si>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</si>
  <si>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Пестравский муниципальный район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</si>
  <si>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</si>
  <si>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</si>
  <si>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</si>
  <si>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</si>
  <si>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</si>
  <si>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</si>
  <si>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</si>
  <si>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</si>
  <si>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</si>
  <si>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</si>
  <si>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</si>
  <si>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</si>
  <si>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</si>
  <si>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</si>
  <si>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</si>
  <si>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</si>
  <si>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</si>
  <si>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Похвистневский муниципальный район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</si>
  <si>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</si>
  <si>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</si>
  <si>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</si>
  <si>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</si>
  <si>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</si>
  <si>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</si>
  <si>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</si>
  <si>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</si>
  <si>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</si>
  <si>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</si>
  <si>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</si>
  <si>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</si>
  <si>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</si>
  <si>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</si>
  <si>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</si>
  <si>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</si>
  <si>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</si>
  <si>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</si>
  <si>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</si>
  <si>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</si>
  <si>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</si>
  <si>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</si>
  <si>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</si>
  <si>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</si>
  <si>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</si>
  <si>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</si>
  <si>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</si>
  <si>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</si>
  <si>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</si>
  <si>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</si>
  <si>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</si>
  <si>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Приволжский муниципальный район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</si>
  <si>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</si>
  <si>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</si>
  <si>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</si>
  <si>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</si>
  <si>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</si>
  <si>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</si>
  <si>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</si>
  <si>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</si>
  <si>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</si>
  <si>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</si>
  <si>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</si>
  <si>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</si>
  <si>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</si>
  <si>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</si>
  <si>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</si>
  <si>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Сергиевский муниципальный район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</si>
  <si>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</si>
  <si>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</si>
  <si>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</si>
  <si>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</si>
  <si>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</si>
  <si>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</si>
  <si>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</si>
  <si>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</si>
  <si>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</si>
  <si>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</si>
  <si>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</si>
  <si>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</si>
  <si>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</si>
  <si>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</si>
  <si>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</si>
  <si>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</si>
  <si>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</si>
  <si>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</si>
  <si>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</si>
  <si>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</si>
  <si>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</si>
  <si>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</si>
  <si>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</si>
  <si>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</si>
  <si>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</si>
  <si>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</si>
  <si>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</si>
  <si>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</si>
  <si>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</si>
  <si>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</si>
  <si>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</si>
  <si>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</si>
  <si>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</si>
  <si>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</si>
  <si>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Ставропольский муниципальный район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</si>
  <si>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</si>
  <si>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</si>
  <si>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</si>
  <si>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</si>
  <si>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</si>
  <si>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</si>
  <si>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</si>
  <si>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</si>
  <si>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</si>
  <si>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</si>
  <si>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</si>
  <si>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</si>
  <si>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</si>
  <si>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</si>
  <si>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</si>
  <si>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</si>
  <si>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</si>
  <si>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</si>
  <si>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</si>
  <si>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</si>
  <si>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</si>
  <si>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</si>
  <si>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</si>
  <si>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</si>
  <si>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</si>
  <si>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</si>
  <si>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</si>
  <si>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</si>
  <si>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</si>
  <si>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</si>
  <si>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</si>
  <si>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</si>
  <si>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</si>
  <si>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</si>
  <si>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</si>
  <si>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</si>
  <si>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</si>
  <si>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</si>
  <si>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</si>
  <si>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</si>
  <si>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</si>
  <si>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</si>
  <si>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</si>
  <si>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</si>
  <si>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</si>
  <si>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</si>
  <si>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</si>
  <si>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Сызранский муниципальный район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</si>
  <si>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</si>
  <si>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</si>
  <si>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</si>
  <si>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</si>
  <si>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</si>
  <si>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</si>
  <si>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</si>
  <si>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</si>
  <si>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</si>
  <si>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</si>
  <si>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</si>
  <si>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</si>
  <si>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</si>
  <si>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</si>
  <si>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</si>
  <si>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</si>
  <si>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</si>
  <si>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</si>
  <si>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</si>
  <si>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</si>
  <si>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</si>
  <si>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</si>
  <si>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</si>
  <si>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</si>
  <si>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</si>
  <si>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</si>
  <si>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</si>
  <si>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</si>
  <si>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</si>
  <si>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</si>
  <si>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</si>
  <si>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Хворостянский муниципальный район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</si>
  <si>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</si>
  <si>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</si>
  <si>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</si>
  <si>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</si>
  <si>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</si>
  <si>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</si>
  <si>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</si>
  <si>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</si>
  <si>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</si>
  <si>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</si>
  <si>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</si>
  <si>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</si>
  <si>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</si>
  <si>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</si>
  <si>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</si>
  <si>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</si>
  <si>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</si>
  <si>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</si>
  <si>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</si>
  <si>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</si>
  <si>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</si>
  <si>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</si>
  <si>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Челно-Вершинский муниципальный район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</si>
  <si>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</si>
  <si>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</si>
  <si>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</si>
  <si>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</si>
  <si>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</si>
  <si>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</si>
  <si>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</si>
  <si>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</si>
  <si>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</si>
  <si>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</si>
  <si>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</si>
  <si>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</si>
  <si>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</si>
  <si>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</si>
  <si>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</si>
  <si>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</si>
  <si>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</si>
  <si>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</si>
  <si>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</si>
  <si>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</si>
  <si>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</si>
  <si>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</si>
  <si>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</si>
  <si>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Шенталинский муниципальный район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</si>
  <si>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</si>
  <si>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</si>
  <si>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</si>
  <si>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</si>
  <si>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</si>
  <si>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</si>
  <si>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</si>
  <si>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</si>
  <si>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</si>
  <si>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</si>
  <si>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Новый Кувак</t>
  </si>
  <si>
    <t>36648420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</si>
  <si>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</si>
  <si>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</si>
  <si>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</si>
  <si>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</si>
  <si>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</si>
  <si>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</si>
  <si>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</si>
  <si>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</si>
  <si>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</si>
  <si>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</si>
  <si>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Шигонский муниципальный район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</si>
  <si>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</si>
  <si>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</si>
  <si>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</si>
  <si>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</si>
  <si>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</si>
  <si>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</si>
  <si>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</si>
  <si>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</si>
  <si>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</si>
  <si>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</si>
  <si>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</si>
  <si>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</si>
  <si>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</si>
  <si>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</si>
  <si>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</si>
  <si>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</si>
  <si>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</si>
  <si>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</si>
  <si>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</si>
  <si>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</si>
  <si>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</si>
  <si>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</si>
  <si>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</si>
  <si>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</si>
  <si>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</si>
  <si>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городской округ Жигулевск</t>
  </si>
  <si>
    <t>36704000</t>
  </si>
  <si>
    <t>городской округ Кинель</t>
  </si>
  <si>
    <t>36708000</t>
  </si>
  <si>
    <t>городской округ Новокуйбышевск</t>
  </si>
  <si>
    <t>36713000</t>
  </si>
  <si>
    <t>городской округ Октябрьск</t>
  </si>
  <si>
    <t>36718000</t>
  </si>
  <si>
    <t>городской округ Отрадный</t>
  </si>
  <si>
    <t>36724000</t>
  </si>
  <si>
    <t>городской округ Похвистнево</t>
  </si>
  <si>
    <t>36727000</t>
  </si>
  <si>
    <t>городской округ Самара</t>
  </si>
  <si>
    <t>36701000</t>
  </si>
  <si>
    <t>Железнодорожный</t>
  </si>
  <si>
    <t>36701305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</si>
  <si>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</si>
  <si>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</si>
  <si>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</si>
  <si>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</si>
  <si>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</si>
  <si>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</si>
  <si>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</si>
  <si>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</si>
  <si>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</si>
  <si>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</si>
  <si>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</si>
  <si>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</si>
  <si>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</si>
  <si>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</si>
  <si>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</si>
  <si>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</si>
  <si>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Сызрань</t>
  </si>
  <si>
    <t>36735000</t>
  </si>
  <si>
    <t>городской округ Тольятти</t>
  </si>
  <si>
    <t>36740000</t>
  </si>
  <si>
    <t>городской округ Чапаевск</t>
  </si>
  <si>
    <t>36750000</t>
  </si>
  <si>
    <t>МО_ОКТМО</t>
  </si>
  <si>
    <t>Горячее водоснабжение</t>
  </si>
  <si>
    <t>Транспортировка</t>
  </si>
  <si>
    <t>4190415</t>
  </si>
  <si>
    <t>Ивашкина Юлия Юрьевна</t>
  </si>
  <si>
    <t>Ведущий экономист</t>
  </si>
  <si>
    <t>8 (846) 254-61-20 доб 206</t>
  </si>
  <si>
    <t>mupis@yandex.ru</t>
  </si>
  <si>
    <t>Муниципальное предприятие городского округа Самара "Инженерная служба"</t>
  </si>
  <si>
    <t>1026300972675</t>
  </si>
  <si>
    <t>02.03.2012</t>
  </si>
  <si>
    <t>Инспекция Федеральной налоговой службы по Промышленному району г. Самары</t>
  </si>
  <si>
    <t>Ивашкина</t>
  </si>
  <si>
    <t>Юлия</t>
  </si>
  <si>
    <t>Юрьевна</t>
  </si>
  <si>
    <t>8(846)254-61-20 доб. 206</t>
  </si>
  <si>
    <t>Чипиров</t>
  </si>
  <si>
    <t>Валерий</t>
  </si>
  <si>
    <t>Владимирович</t>
  </si>
  <si>
    <t>443099, г. Самара, ул. Куйбышева, 103</t>
  </si>
  <si>
    <t>443099, г. Самара, ул. Фрунзе, 84</t>
  </si>
  <si>
    <t>8(846)254-61-20</t>
  </si>
  <si>
    <t>http://mpsamis.ru</t>
  </si>
  <si>
    <t>c 08:00 до 17:00</t>
  </si>
  <si>
    <t>c 00:00 до 23:59</t>
  </si>
  <si>
    <t>Открытая и закрытая</t>
  </si>
  <si>
    <t>О</t>
  </si>
  <si>
    <t>городской округ Самара (36701000)</t>
  </si>
  <si>
    <t>Проведена инвентаризация тепловых сетей</t>
  </si>
  <si>
    <t>Новый приказ об утверждении схемы теплоснабжения г.о. Самара (актуализация на 2023г), которым просвоен статус 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</si>
</sst>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49">
    <xf numFmtId="49" fontId="0" fillId="0" borderId="0" xfId="0">
      <alignment vertical="top"/>
    </xf>
    <xf numFmtId="49" fontId="7" fillId="0" borderId="6" xfId="0" applyFont="1" applyBorder="1" applyAlignment="1">
      <alignment horizontal="center" vertical="center"/>
    </xf>
    <xf numFmtId="49" fontId="56" fillId="15" borderId="7" xfId="0" applyFont="1" applyFill="1" applyBorder="1" applyAlignment="1">
      <alignment horizontal="left" vertical="center"/>
    </xf>
    <xf numFmtId="49" fontId="5" fillId="0" borderId="0" xfId="0" applyFont="1">
      <alignment vertical="top"/>
    </xf>
    <xf numFmtId="49" fontId="5" fillId="8" borderId="5" xfId="0" applyFont="1" applyFill="1" applyBorder="1" applyAlignment="1">
      <alignment horizontal="center" vertical="top"/>
    </xf>
    <xf numFmtId="49" fontId="12" fillId="0" borderId="0" xfId="0" applyFont="1">
      <alignment vertical="top"/>
    </xf>
    <xf numFmtId="49" fontId="5" fillId="0" borderId="0" xfId="0" applyFont="1" applyAlignment="1">
      <alignment vertical="top" wrapText="1"/>
    </xf>
    <xf numFmtId="49" fontId="5" fillId="0" borderId="0" xfId="0" applyFont="1" applyAlignment="1">
      <alignment vertical="center" wrapText="1"/>
    </xf>
    <xf numFmtId="49" fontId="5" fillId="0" borderId="0" xfId="62" applyAlignment="1">
      <alignment vertical="center" wrapText="1"/>
    </xf>
    <xf numFmtId="49" fontId="10" fillId="0" borderId="0" xfId="62" applyFont="1" applyAlignment="1">
      <alignment vertical="center"/>
    </xf>
    <xf numFmtId="0" fontId="10" fillId="0" borderId="0" xfId="61" applyFont="1" applyAlignment="1">
      <alignment horizontal="center" vertical="center" wrapText="1"/>
    </xf>
    <xf numFmtId="0" fontId="5" fillId="0" borderId="0" xfId="61" applyFont="1" applyAlignment="1">
      <alignment vertical="center" wrapText="1"/>
    </xf>
    <xf numFmtId="0" fontId="5" fillId="0" borderId="0" xfId="61" applyFont="1" applyAlignment="1">
      <alignment horizontal="left" vertical="center" wrapText="1"/>
    </xf>
    <xf numFmtId="0" fontId="5" fillId="0" borderId="0" xfId="61" applyFont="1"/>
    <xf numFmtId="0" fontId="5" fillId="6" borderId="0" xfId="61" applyFont="1" applyFill="1"/>
    <xf numFmtId="0" fontId="25" fillId="0" borderId="0" xfId="61" applyFont="1"/>
    <xf numFmtId="49" fontId="5" fillId="0" borderId="0" xfId="56">
      <alignment vertical="top"/>
    </xf>
    <xf numFmtId="0" fontId="10" fillId="0" borderId="0" xfId="66" applyFont="1" applyAlignment="1">
      <alignment vertical="center" wrapText="1"/>
    </xf>
    <xf numFmtId="0" fontId="10" fillId="0" borderId="0" xfId="66" applyFont="1" applyAlignment="1">
      <alignment horizontal="left" vertical="center" wrapText="1"/>
    </xf>
    <xf numFmtId="0" fontId="10" fillId="0" borderId="0" xfId="66" applyFont="1" applyAlignment="1">
      <alignment horizontal="center" vertical="center" wrapText="1"/>
    </xf>
    <xf numFmtId="0" fontId="23" fillId="0" borderId="0" xfId="66" applyFont="1" applyAlignment="1">
      <alignment vertical="center" wrapText="1"/>
    </xf>
    <xf numFmtId="0" fontId="5" fillId="6" borderId="0" xfId="66" applyFill="1" applyAlignment="1">
      <alignment vertical="center" wrapText="1"/>
    </xf>
    <xf numFmtId="0" fontId="5" fillId="0" borderId="0" xfId="66" applyAlignment="1">
      <alignment vertical="center" wrapText="1"/>
    </xf>
    <xf numFmtId="0" fontId="5" fillId="0" borderId="0" xfId="66" applyAlignment="1">
      <alignment horizontal="right" vertical="center"/>
    </xf>
    <xf numFmtId="0" fontId="5" fillId="0" borderId="0" xfId="66" applyAlignment="1">
      <alignment horizontal="center" vertical="center" wrapText="1"/>
    </xf>
    <xf numFmtId="0" fontId="26" fillId="6" borderId="0" xfId="66" applyFont="1" applyFill="1" applyAlignment="1">
      <alignment vertical="center" wrapText="1"/>
    </xf>
    <xf numFmtId="0" fontId="5" fillId="6" borderId="0" xfId="66" applyFill="1" applyAlignment="1">
      <alignment horizontal="right" vertical="center" wrapText="1" indent="1"/>
    </xf>
    <xf numFmtId="14" fontId="10" fillId="6" borderId="0" xfId="66" applyNumberFormat="1" applyFont="1" applyFill="1" applyAlignment="1">
      <alignment horizontal="center" vertical="center" wrapText="1"/>
    </xf>
    <xf numFmtId="0" fontId="10" fillId="6" borderId="0" xfId="66" applyFont="1" applyFill="1" applyAlignment="1">
      <alignment horizontal="center" vertical="center" wrapText="1"/>
    </xf>
    <xf numFmtId="0" fontId="5" fillId="6" borderId="0" xfId="66" applyFill="1" applyAlignment="1">
      <alignment horizontal="center" vertical="center" wrapText="1"/>
    </xf>
    <xf numFmtId="14" fontId="5" fillId="6" borderId="0" xfId="66" applyNumberFormat="1" applyFill="1" applyAlignment="1">
      <alignment horizontal="center" vertical="center" wrapText="1"/>
    </xf>
    <xf numFmtId="0" fontId="23" fillId="0" borderId="0" xfId="66" applyFont="1" applyAlignment="1">
      <alignment horizontal="center" vertical="center" wrapText="1"/>
    </xf>
    <xf numFmtId="0" fontId="27" fillId="6" borderId="0" xfId="66" applyFont="1" applyFill="1" applyAlignment="1">
      <alignment horizontal="center" vertical="center" wrapText="1"/>
    </xf>
    <xf numFmtId="0" fontId="5" fillId="0" borderId="0" xfId="66" applyAlignment="1">
      <alignment vertical="center"/>
    </xf>
    <xf numFmtId="49" fontId="10" fillId="0" borderId="0" xfId="66" applyNumberFormat="1" applyFont="1" applyAlignment="1">
      <alignment horizontal="left" vertical="center" wrapText="1"/>
    </xf>
    <xf numFmtId="49" fontId="26" fillId="6" borderId="0" xfId="66" applyNumberFormat="1" applyFont="1" applyFill="1" applyAlignment="1">
      <alignment horizontal="center" vertical="center" wrapText="1"/>
    </xf>
    <xf numFmtId="0" fontId="28" fillId="0" borderId="0" xfId="66" applyFont="1" applyAlignment="1">
      <alignment vertical="center" wrapText="1"/>
    </xf>
    <xf numFmtId="49" fontId="0" fillId="9" borderId="0" xfId="0" applyFill="1">
      <alignment vertical="top"/>
    </xf>
    <xf numFmtId="0" fontId="5" fillId="0" borderId="0" xfId="68" applyFont="1" applyAlignment="1">
      <alignment vertical="center" wrapText="1"/>
    </xf>
    <xf numFmtId="0" fontId="22" fillId="0" borderId="0" xfId="59"/>
    <xf numFmtId="0" fontId="23" fillId="0" borderId="0" xfId="66" applyFont="1" applyAlignment="1">
      <alignment horizontal="center" vertical="top" wrapText="1"/>
    </xf>
    <xf numFmtId="0" fontId="0" fillId="6" borderId="8" xfId="66" applyFont="1" applyFill="1" applyBorder="1" applyAlignment="1">
      <alignment horizontal="right" vertical="center" wrapText="1" indent="1"/>
    </xf>
    <xf numFmtId="0" fontId="0" fillId="6" borderId="0" xfId="66" applyFont="1" applyFill="1" applyAlignment="1">
      <alignment horizontal="center" vertical="center" wrapText="1"/>
    </xf>
    <xf numFmtId="49" fontId="0" fillId="6" borderId="0" xfId="66" applyNumberFormat="1" applyFont="1" applyFill="1" applyAlignment="1">
      <alignment horizontal="right" vertical="center" wrapText="1" indent="1"/>
    </xf>
    <xf numFmtId="49" fontId="32" fillId="6" borderId="0" xfId="38" applyNumberFormat="1" applyFont="1" applyFill="1" applyBorder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>
      <alignment horizontal="center" vertical="center" wrapText="1"/>
    </xf>
    <xf numFmtId="49" fontId="12" fillId="0" borderId="0" xfId="0" applyFont="1" applyAlignment="1">
      <alignment horizontal="center" vertical="top"/>
    </xf>
    <xf numFmtId="0" fontId="5" fillId="0" borderId="6" xfId="64" applyFont="1" applyBorder="1" applyAlignment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>
      <alignment vertical="center" wrapText="1"/>
    </xf>
    <xf numFmtId="0" fontId="0" fillId="0" borderId="6" xfId="64" applyFont="1" applyBorder="1" applyAlignment="1">
      <alignment vertical="center" wrapText="1"/>
    </xf>
    <xf numFmtId="0" fontId="38" fillId="0" borderId="0" xfId="68" applyFont="1" applyAlignment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Alignment="1">
      <alignment horizontal="center" vertical="center" wrapText="1"/>
    </xf>
    <xf numFmtId="0" fontId="39" fillId="0" borderId="0" xfId="68" applyFont="1" applyAlignment="1">
      <alignment horizontal="center" vertical="center" wrapText="1"/>
    </xf>
    <xf numFmtId="0" fontId="39" fillId="6" borderId="0" xfId="61" applyFont="1" applyFill="1" applyAlignment="1">
      <alignment horizontal="center"/>
    </xf>
    <xf numFmtId="0" fontId="39" fillId="0" borderId="0" xfId="61" applyFont="1" applyAlignment="1">
      <alignment horizontal="center" vertical="center"/>
    </xf>
    <xf numFmtId="0" fontId="39" fillId="6" borderId="0" xfId="61" applyFont="1" applyFill="1" applyAlignment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>
      <alignment horizontal="justify" vertical="top" wrapText="1"/>
    </xf>
    <xf numFmtId="0" fontId="0" fillId="6" borderId="0" xfId="66" applyFont="1" applyFill="1" applyAlignment="1">
      <alignment horizontal="right" vertical="center" wrapText="1" indent="1"/>
    </xf>
    <xf numFmtId="0" fontId="37" fillId="0" borderId="0" xfId="68" applyFont="1" applyAlignment="1">
      <alignment vertical="center" wrapText="1"/>
    </xf>
    <xf numFmtId="49" fontId="5" fillId="0" borderId="6" xfId="68" applyNumberFormat="1" applyFont="1" applyBorder="1" applyAlignment="1">
      <alignment horizontal="left" vertical="center" wrapText="1"/>
    </xf>
    <xf numFmtId="0" fontId="5" fillId="6" borderId="9" xfId="61" applyFont="1" applyFill="1" applyBorder="1" applyAlignment="1">
      <alignment horizontal="center" vertical="center"/>
    </xf>
    <xf numFmtId="49" fontId="5" fillId="0" borderId="9" xfId="61" applyNumberFormat="1" applyFont="1" applyBorder="1" applyAlignment="1">
      <alignment horizontal="left" vertical="center" wrapText="1"/>
    </xf>
    <xf numFmtId="0" fontId="0" fillId="0" borderId="3" xfId="42" applyFont="1" applyBorder="1" applyAlignment="1">
      <alignment horizontal="justify" vertical="top" wrapText="1"/>
    </xf>
    <xf numFmtId="0" fontId="81" fillId="0" borderId="0" xfId="66" applyFont="1" applyAlignment="1">
      <alignment horizontal="center" vertical="center" wrapText="1"/>
    </xf>
    <xf numFmtId="49" fontId="0" fillId="0" borderId="0" xfId="67" applyNumberFormat="1" applyFont="1" applyAlignment="1">
      <alignment vertical="center" wrapText="1"/>
    </xf>
    <xf numFmtId="0" fontId="5" fillId="0" borderId="0" xfId="67" applyFont="1" applyAlignment="1">
      <alignment vertical="center"/>
    </xf>
    <xf numFmtId="49" fontId="5" fillId="0" borderId="0" xfId="67" applyNumberFormat="1" applyFont="1" applyAlignment="1">
      <alignment vertical="center" wrapText="1"/>
    </xf>
    <xf numFmtId="0" fontId="0" fillId="0" borderId="0" xfId="64" applyFont="1" applyAlignment="1">
      <alignment vertical="center" wrapText="1"/>
    </xf>
    <xf numFmtId="0" fontId="14" fillId="0" borderId="0" xfId="60" applyFont="1" applyAlignment="1">
      <alignment horizontal="right" vertical="top" wrapText="1"/>
    </xf>
    <xf numFmtId="49" fontId="24" fillId="6" borderId="10" xfId="52" applyFont="1" applyFill="1" applyBorder="1" applyAlignment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>
      <alignment wrapText="1"/>
    </xf>
    <xf numFmtId="0" fontId="18" fillId="0" borderId="0" xfId="23" applyFill="1" applyBorder="1" applyAlignment="1">
      <alignment horizontal="left" vertical="top" wrapText="1"/>
    </xf>
    <xf numFmtId="49" fontId="14" fillId="0" borderId="0" xfId="52" applyFont="1" applyFill="1" applyBorder="1" applyAlignment="1">
      <alignment vertical="top" wrapText="1"/>
    </xf>
    <xf numFmtId="0" fontId="18" fillId="0" borderId="0" xfId="23" applyFill="1" applyBorder="1" applyAlignment="1">
      <alignment horizontal="right" vertical="top" wrapText="1"/>
    </xf>
    <xf numFmtId="49" fontId="40" fillId="8" borderId="3" xfId="47" applyNumberFormat="1" applyFont="1" applyFill="1" applyBorder="1" applyAlignment="1">
      <alignment horizontal="center" vertical="center" wrapText="1"/>
    </xf>
    <xf numFmtId="49" fontId="40" fillId="2" borderId="3" xfId="47" applyNumberFormat="1" applyFont="1" applyFill="1" applyBorder="1" applyAlignment="1">
      <alignment horizontal="center" vertical="center" wrapText="1"/>
    </xf>
    <xf numFmtId="49" fontId="24" fillId="6" borderId="13" xfId="52" applyFont="1" applyFill="1" applyBorder="1" applyAlignment="1">
      <alignment horizontal="center" vertical="center" wrapText="1"/>
    </xf>
    <xf numFmtId="49" fontId="40" fillId="16" borderId="3" xfId="47" applyNumberFormat="1" applyFont="1" applyFill="1" applyBorder="1" applyAlignment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>
      <alignment horizontal="center" vertical="center"/>
    </xf>
    <xf numFmtId="0" fontId="18" fillId="0" borderId="0" xfId="37" applyFont="1" applyBorder="1">
      <alignment horizontal="center" vertical="center" wrapText="1"/>
    </xf>
    <xf numFmtId="0" fontId="39" fillId="0" borderId="16" xfId="68" applyFont="1" applyBorder="1" applyAlignment="1">
      <alignment vertical="top" wrapText="1"/>
    </xf>
    <xf numFmtId="49" fontId="7" fillId="15" borderId="15" xfId="0" applyFont="1" applyFill="1" applyBorder="1" applyAlignment="1">
      <alignment horizontal="center" vertical="center"/>
    </xf>
    <xf numFmtId="49" fontId="31" fillId="15" borderId="7" xfId="0" applyFont="1" applyFill="1" applyBorder="1" applyAlignment="1">
      <alignment horizontal="left" vertical="center" indent="1"/>
    </xf>
    <xf numFmtId="49" fontId="31" fillId="15" borderId="17" xfId="0" applyFont="1" applyFill="1" applyBorder="1" applyAlignment="1">
      <alignment horizontal="left" vertical="center" indent="1"/>
    </xf>
    <xf numFmtId="49" fontId="0" fillId="0" borderId="6" xfId="68" applyNumberFormat="1" applyFont="1" applyBorder="1" applyAlignment="1">
      <alignment horizontal="center" vertical="center" wrapText="1"/>
    </xf>
    <xf numFmtId="0" fontId="37" fillId="0" borderId="18" xfId="68" applyFont="1" applyBorder="1" applyAlignment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Border="1" applyAlignment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>
      <alignment horizontal="center" vertical="center" wrapText="1"/>
    </xf>
    <xf numFmtId="0" fontId="1" fillId="0" borderId="0" xfId="46"/>
    <xf numFmtId="0" fontId="5" fillId="0" borderId="3" xfId="61" applyFont="1" applyBorder="1" applyAlignment="1">
      <alignment horizontal="center" vertical="center" wrapText="1"/>
    </xf>
    <xf numFmtId="0" fontId="5" fillId="0" borderId="6" xfId="67" applyFont="1" applyBorder="1" applyAlignment="1">
      <alignment horizontal="center" vertical="center" wrapText="1"/>
    </xf>
    <xf numFmtId="0" fontId="8" fillId="0" borderId="0" xfId="66" applyFont="1" applyAlignment="1">
      <alignment vertical="center" wrapText="1"/>
    </xf>
    <xf numFmtId="49" fontId="7" fillId="0" borderId="15" xfId="0" applyFont="1" applyBorder="1" applyAlignment="1">
      <alignment horizontal="center" vertical="center"/>
    </xf>
    <xf numFmtId="49" fontId="31" fillId="0" borderId="7" xfId="0" applyFont="1" applyBorder="1" applyAlignment="1">
      <alignment horizontal="left" vertical="center" indent="1"/>
    </xf>
    <xf numFmtId="49" fontId="31" fillId="0" borderId="17" xfId="0" applyFont="1" applyBorder="1" applyAlignment="1">
      <alignment horizontal="left" vertical="center" indent="1"/>
    </xf>
    <xf numFmtId="4" fontId="5" fillId="0" borderId="35" xfId="68" applyNumberFormat="1" applyFont="1" applyBorder="1" applyAlignment="1">
      <alignment vertical="center" wrapText="1"/>
    </xf>
    <xf numFmtId="0" fontId="5" fillId="0" borderId="19" xfId="68" applyFont="1" applyBorder="1" applyAlignment="1">
      <alignment vertical="center" wrapText="1"/>
    </xf>
    <xf numFmtId="0" fontId="10" fillId="0" borderId="0" xfId="68" applyFont="1" applyAlignment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>
      <alignment horizontal="left" vertical="center"/>
    </xf>
    <xf numFmtId="49" fontId="5" fillId="0" borderId="6" xfId="0" applyFont="1" applyBorder="1">
      <alignment vertical="top"/>
    </xf>
    <xf numFmtId="0" fontId="7" fillId="9" borderId="0" xfId="68" applyFont="1" applyFill="1" applyAlignment="1">
      <alignment horizontal="center" vertical="center" wrapText="1"/>
    </xf>
    <xf numFmtId="0" fontId="40" fillId="6" borderId="0" xfId="65" applyFont="1" applyFill="1"/>
    <xf numFmtId="0" fontId="40" fillId="6" borderId="0" xfId="65" applyFont="1" applyFill="1" applyAlignment="1">
      <alignment horizontal="center"/>
    </xf>
    <xf numFmtId="0" fontId="5" fillId="6" borderId="0" xfId="65" applyFont="1" applyFill="1" applyAlignment="1">
      <alignment vertical="center" wrapText="1"/>
    </xf>
    <xf numFmtId="49" fontId="5" fillId="6" borderId="20" xfId="69" applyNumberFormat="1" applyFont="1" applyFill="1" applyBorder="1" applyAlignment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>
      <alignment horizontal="left" vertical="center" wrapText="1" indent="2"/>
    </xf>
    <xf numFmtId="0" fontId="51" fillId="6" borderId="0" xfId="65" applyFont="1" applyFill="1" applyAlignment="1">
      <alignment vertical="center" wrapText="1"/>
    </xf>
    <xf numFmtId="0" fontId="82" fillId="6" borderId="0" xfId="65" applyFont="1" applyFill="1" applyAlignment="1">
      <alignment horizontal="center"/>
    </xf>
    <xf numFmtId="0" fontId="82" fillId="6" borderId="0" xfId="65" applyFont="1" applyFill="1"/>
    <xf numFmtId="0" fontId="51" fillId="6" borderId="0" xfId="65" applyFont="1" applyFill="1"/>
    <xf numFmtId="0" fontId="83" fillId="6" borderId="0" xfId="65" applyFont="1" applyFill="1" applyAlignment="1">
      <alignment horizontal="right" vertical="center"/>
    </xf>
    <xf numFmtId="0" fontId="83" fillId="6" borderId="0" xfId="65" applyFont="1" applyFill="1" applyAlignment="1">
      <alignment horizontal="right" vertical="top"/>
    </xf>
    <xf numFmtId="49" fontId="5" fillId="6" borderId="21" xfId="69" applyNumberFormat="1" applyFont="1" applyFill="1" applyBorder="1" applyAlignment="1">
      <alignment horizontal="center" vertical="center"/>
    </xf>
    <xf numFmtId="0" fontId="5" fillId="6" borderId="21" xfId="65" applyFont="1" applyFill="1" applyBorder="1" applyAlignment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Alignment="1">
      <alignment vertical="center" wrapText="1"/>
    </xf>
    <xf numFmtId="0" fontId="47" fillId="0" borderId="0" xfId="63" applyFont="1" applyAlignment="1">
      <alignment horizontal="left" vertical="center" wrapText="1"/>
    </xf>
    <xf numFmtId="0" fontId="53" fillId="0" borderId="0" xfId="63" applyFont="1" applyAlignment="1">
      <alignment vertical="center" wrapText="1"/>
    </xf>
    <xf numFmtId="0" fontId="18" fillId="6" borderId="0" xfId="67" applyFont="1" applyFill="1" applyAlignment="1">
      <alignment vertical="center" wrapText="1"/>
    </xf>
    <xf numFmtId="0" fontId="18" fillId="6" borderId="0" xfId="63" applyFont="1" applyFill="1" applyAlignment="1">
      <alignment horizontal="center" vertical="center" wrapText="1"/>
    </xf>
    <xf numFmtId="0" fontId="18" fillId="0" borderId="0" xfId="67" applyFont="1" applyAlignment="1">
      <alignment vertical="center" wrapText="1"/>
    </xf>
    <xf numFmtId="0" fontId="18" fillId="0" borderId="0" xfId="63" applyFont="1" applyAlignment="1">
      <alignment vertical="center" wrapText="1"/>
    </xf>
    <xf numFmtId="49" fontId="47" fillId="0" borderId="0" xfId="70" applyNumberFormat="1" applyFont="1" applyAlignment="1">
      <alignment horizontal="left" vertical="center" wrapText="1"/>
    </xf>
    <xf numFmtId="49" fontId="18" fillId="6" borderId="0" xfId="70" applyNumberFormat="1" applyFont="1" applyFill="1" applyAlignment="1">
      <alignment horizontal="center" vertical="center" wrapText="1"/>
    </xf>
    <xf numFmtId="49" fontId="18" fillId="6" borderId="3" xfId="70" applyNumberFormat="1" applyFont="1" applyFill="1" applyBorder="1" applyAlignment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Alignment="1">
      <alignment horizontal="center" vertical="center" wrapText="1"/>
    </xf>
    <xf numFmtId="49" fontId="5" fillId="6" borderId="3" xfId="69" applyNumberFormat="1" applyFont="1" applyFill="1" applyBorder="1" applyAlignment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>
      <alignment horizontal="left" vertical="center" wrapText="1" indent="2"/>
    </xf>
    <xf numFmtId="49" fontId="7" fillId="15" borderId="22" xfId="0" applyFont="1" applyFill="1" applyBorder="1" applyAlignment="1">
      <alignment horizontal="center" vertical="center"/>
    </xf>
    <xf numFmtId="0" fontId="0" fillId="6" borderId="6" xfId="65" applyFont="1" applyFill="1" applyBorder="1" applyAlignment="1">
      <alignment horizontal="left" vertical="center" wrapText="1" indent="3"/>
    </xf>
    <xf numFmtId="0" fontId="0" fillId="6" borderId="6" xfId="65" applyFont="1" applyFill="1" applyBorder="1" applyAlignment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Border="1" applyAlignment="1">
      <alignment vertical="center" wrapText="1"/>
    </xf>
    <xf numFmtId="49" fontId="7" fillId="15" borderId="23" xfId="0" applyFont="1" applyFill="1" applyBorder="1" applyAlignment="1">
      <alignment horizontal="center" vertical="center"/>
    </xf>
    <xf numFmtId="0" fontId="0" fillId="0" borderId="15" xfId="68" applyFont="1" applyBorder="1" applyAlignment="1">
      <alignment horizontal="center" vertical="center" wrapText="1"/>
    </xf>
    <xf numFmtId="0" fontId="7" fillId="9" borderId="0" xfId="0" applyNumberFormat="1" applyFont="1" applyFill="1" applyAlignment="1">
      <alignment horizontal="center" vertical="top"/>
    </xf>
    <xf numFmtId="0" fontId="0" fillId="11" borderId="6" xfId="65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>
      <alignment horizontal="left" vertical="center" wrapText="1" indent="1"/>
    </xf>
    <xf numFmtId="49" fontId="0" fillId="6" borderId="6" xfId="69" applyNumberFormat="1" applyFont="1" applyFill="1" applyBorder="1" applyAlignment="1">
      <alignment horizontal="center" vertical="center"/>
    </xf>
    <xf numFmtId="0" fontId="5" fillId="6" borderId="0" xfId="65" applyFont="1" applyFill="1" applyAlignment="1">
      <alignment horizontal="center" vertical="center" wrapText="1"/>
    </xf>
    <xf numFmtId="0" fontId="32" fillId="6" borderId="0" xfId="69" applyFont="1" applyFill="1" applyAlignment="1">
      <alignment horizontal="center" vertical="center"/>
    </xf>
    <xf numFmtId="0" fontId="5" fillId="6" borderId="6" xfId="58" applyNumberFormat="1" applyFill="1" applyBorder="1" applyAlignment="1">
      <alignment horizontal="center" vertical="center" wrapText="1"/>
    </xf>
    <xf numFmtId="0" fontId="39" fillId="6" borderId="0" xfId="61" applyFont="1" applyFill="1" applyAlignment="1">
      <alignment horizontal="center" vertical="center" wrapText="1"/>
    </xf>
    <xf numFmtId="0" fontId="5" fillId="6" borderId="6" xfId="61" applyFont="1" applyFill="1" applyBorder="1" applyAlignment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Border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>
      <alignment horizontal="center" vertical="center"/>
    </xf>
    <xf numFmtId="0" fontId="39" fillId="0" borderId="18" xfId="68" applyFont="1" applyBorder="1" applyAlignment="1">
      <alignment vertical="center" wrapText="1"/>
    </xf>
    <xf numFmtId="49" fontId="42" fillId="0" borderId="0" xfId="0" applyFont="1" applyAlignment="1">
      <alignment horizontal="justify" vertical="center"/>
    </xf>
    <xf numFmtId="0" fontId="8" fillId="0" borderId="0" xfId="66" applyFont="1" applyAlignment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Alignment="1">
      <alignment vertical="top" wrapText="1"/>
    </xf>
    <xf numFmtId="49" fontId="7" fillId="9" borderId="0" xfId="0" applyFont="1" applyFill="1" applyAlignment="1">
      <alignment horizontal="center" vertical="center"/>
    </xf>
    <xf numFmtId="49" fontId="0" fillId="0" borderId="0" xfId="0" applyAlignment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Border="1" applyAlignment="1">
      <alignment horizontal="right" vertical="center" wrapText="1"/>
    </xf>
    <xf numFmtId="0" fontId="84" fillId="6" borderId="0" xfId="65" applyFont="1" applyFill="1" applyAlignment="1">
      <alignment vertical="center"/>
    </xf>
    <xf numFmtId="0" fontId="84" fillId="6" borderId="0" xfId="65" applyFont="1" applyFill="1" applyAlignment="1">
      <alignment vertical="center" wrapText="1"/>
    </xf>
    <xf numFmtId="49" fontId="5" fillId="9" borderId="0" xfId="0" applyFont="1" applyFill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>
      <alignment horizontal="center" vertical="center" wrapText="1"/>
    </xf>
    <xf numFmtId="0" fontId="0" fillId="0" borderId="6" xfId="38" applyFont="1" applyBorder="1">
      <alignment horizontal="center" vertical="center" wrapText="1"/>
    </xf>
    <xf numFmtId="0" fontId="5" fillId="6" borderId="6" xfId="68" applyFont="1" applyFill="1" applyBorder="1" applyAlignment="1">
      <alignment horizontal="center" vertical="center" wrapText="1"/>
    </xf>
    <xf numFmtId="0" fontId="5" fillId="6" borderId="6" xfId="65" applyFont="1" applyFill="1" applyBorder="1" applyAlignment="1">
      <alignment vertical="center" wrapText="1"/>
    </xf>
    <xf numFmtId="49" fontId="56" fillId="12" borderId="7" xfId="0" applyFont="1" applyFill="1" applyBorder="1" applyAlignment="1">
      <alignment horizontal="left" vertical="center"/>
    </xf>
    <xf numFmtId="0" fontId="0" fillId="6" borderId="6" xfId="65" applyFont="1" applyFill="1" applyBorder="1" applyAlignment="1">
      <alignment horizontal="center" vertical="center" wrapText="1"/>
    </xf>
    <xf numFmtId="0" fontId="0" fillId="6" borderId="6" xfId="65" applyFont="1" applyFill="1" applyBorder="1" applyAlignment="1">
      <alignment vertical="center" wrapText="1"/>
    </xf>
    <xf numFmtId="0" fontId="0" fillId="0" borderId="6" xfId="65" applyFont="1" applyBorder="1" applyAlignment="1">
      <alignment horizontal="center" vertical="center" wrapText="1"/>
    </xf>
    <xf numFmtId="0" fontId="0" fillId="6" borderId="6" xfId="65" applyFont="1" applyFill="1" applyBorder="1" applyAlignment="1">
      <alignment horizontal="left" vertical="center" wrapText="1"/>
    </xf>
    <xf numFmtId="0" fontId="58" fillId="6" borderId="0" xfId="65" applyFont="1" applyFill="1"/>
    <xf numFmtId="49" fontId="0" fillId="6" borderId="24" xfId="69" applyNumberFormat="1" applyFont="1" applyFill="1" applyBorder="1" applyAlignment="1">
      <alignment horizontal="center" vertical="center"/>
    </xf>
    <xf numFmtId="0" fontId="0" fillId="6" borderId="24" xfId="65" applyFont="1" applyFill="1" applyBorder="1" applyAlignment="1">
      <alignment horizontal="left" vertical="center" wrapText="1"/>
    </xf>
    <xf numFmtId="49" fontId="56" fillId="12" borderId="7" xfId="0" applyFont="1" applyFill="1" applyBorder="1" applyAlignment="1">
      <alignment horizontal="left" vertical="center" indent="1"/>
    </xf>
    <xf numFmtId="49" fontId="5" fillId="6" borderId="0" xfId="65" applyNumberFormat="1" applyFont="1" applyFill="1" applyAlignment="1">
      <alignment horizontal="center" vertical="center" wrapText="1"/>
    </xf>
    <xf numFmtId="0" fontId="59" fillId="6" borderId="0" xfId="65" applyFont="1" applyFill="1"/>
    <xf numFmtId="0" fontId="60" fillId="6" borderId="0" xfId="65" applyFont="1" applyFill="1"/>
    <xf numFmtId="0" fontId="60" fillId="6" borderId="0" xfId="65" applyFont="1" applyFill="1" applyAlignment="1">
      <alignment horizontal="center"/>
    </xf>
    <xf numFmtId="0" fontId="62" fillId="0" borderId="0" xfId="68" applyFont="1" applyAlignment="1">
      <alignment vertical="center" wrapText="1"/>
    </xf>
    <xf numFmtId="0" fontId="63" fillId="0" borderId="0" xfId="68" applyFont="1" applyAlignment="1">
      <alignment vertical="center" wrapText="1"/>
    </xf>
    <xf numFmtId="0" fontId="63" fillId="6" borderId="0" xfId="68" applyFont="1" applyFill="1" applyAlignment="1">
      <alignment vertical="center" wrapText="1"/>
    </xf>
    <xf numFmtId="0" fontId="63" fillId="6" borderId="0" xfId="68" applyFont="1" applyFill="1" applyAlignment="1">
      <alignment horizontal="right" vertical="center"/>
    </xf>
    <xf numFmtId="0" fontId="63" fillId="6" borderId="0" xfId="68" applyFont="1" applyFill="1" applyAlignment="1">
      <alignment horizontal="right" vertical="center" wrapText="1"/>
    </xf>
    <xf numFmtId="4" fontId="63" fillId="0" borderId="0" xfId="39" applyFont="1" applyFill="1" applyBorder="1" applyAlignment="1">
      <alignment horizontal="right" vertical="center" wrapText="1"/>
    </xf>
    <xf numFmtId="0" fontId="63" fillId="0" borderId="0" xfId="64" applyFont="1" applyAlignment="1">
      <alignment horizontal="left" vertical="center" wrapText="1" indent="1"/>
    </xf>
    <xf numFmtId="0" fontId="64" fillId="6" borderId="0" xfId="68" applyFont="1" applyFill="1" applyAlignment="1">
      <alignment horizontal="center" vertical="center" wrapText="1"/>
    </xf>
    <xf numFmtId="0" fontId="32" fillId="6" borderId="0" xfId="68" applyFont="1" applyFill="1" applyAlignment="1">
      <alignment horizontal="center" vertical="center" wrapText="1"/>
    </xf>
    <xf numFmtId="0" fontId="39" fillId="0" borderId="6" xfId="68" applyFont="1" applyBorder="1" applyAlignment="1">
      <alignment horizontal="center" vertical="center" wrapText="1"/>
    </xf>
    <xf numFmtId="0" fontId="37" fillId="12" borderId="15" xfId="68" applyFont="1" applyFill="1" applyBorder="1" applyAlignment="1">
      <alignment vertical="center" wrapText="1"/>
    </xf>
    <xf numFmtId="49" fontId="7" fillId="12" borderId="7" xfId="0" applyFont="1" applyFill="1" applyBorder="1" applyAlignment="1">
      <alignment horizontal="center" vertical="center"/>
    </xf>
    <xf numFmtId="49" fontId="31" fillId="12" borderId="7" xfId="0" applyFont="1" applyFill="1" applyBorder="1" applyAlignment="1">
      <alignment horizontal="left" vertical="center" indent="1"/>
    </xf>
    <xf numFmtId="49" fontId="31" fillId="12" borderId="17" xfId="0" applyFont="1" applyFill="1" applyBorder="1" applyAlignment="1">
      <alignment horizontal="left" vertical="center" indent="1"/>
    </xf>
    <xf numFmtId="49" fontId="7" fillId="12" borderId="15" xfId="0" applyFont="1" applyFill="1" applyBorder="1" applyAlignment="1">
      <alignment horizontal="center" vertical="center"/>
    </xf>
    <xf numFmtId="0" fontId="5" fillId="8" borderId="6" xfId="67" applyFont="1" applyFill="1" applyBorder="1" applyAlignment="1">
      <alignment horizontal="left" vertical="center" wrapText="1"/>
    </xf>
    <xf numFmtId="0" fontId="65" fillId="0" borderId="0" xfId="68" applyFont="1" applyAlignment="1">
      <alignment vertical="center" wrapText="1"/>
    </xf>
    <xf numFmtId="49" fontId="31" fillId="12" borderId="7" xfId="0" applyFont="1" applyFill="1" applyBorder="1" applyAlignment="1">
      <alignment vertical="center"/>
    </xf>
    <xf numFmtId="49" fontId="31" fillId="12" borderId="17" xfId="0" applyFont="1" applyFill="1" applyBorder="1" applyAlignment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Alignment="1">
      <alignment vertical="center" wrapText="1"/>
    </xf>
    <xf numFmtId="0" fontId="85" fillId="0" borderId="0" xfId="68" applyFont="1" applyAlignment="1">
      <alignment vertical="center" wrapText="1"/>
    </xf>
    <xf numFmtId="0" fontId="67" fillId="0" borderId="0" xfId="68" applyFont="1" applyAlignment="1">
      <alignment vertical="center" wrapText="1"/>
    </xf>
    <xf numFmtId="0" fontId="85" fillId="0" borderId="0" xfId="55" applyNumberFormat="1" applyFont="1" applyBorder="1" applyAlignment="1">
      <alignment vertical="center"/>
    </xf>
    <xf numFmtId="0" fontId="44" fillId="0" borderId="0" xfId="55" applyNumberFormat="1" applyBorder="1" applyAlignment="1">
      <alignment vertical="center"/>
    </xf>
    <xf numFmtId="0" fontId="5" fillId="0" borderId="6" xfId="57" applyFont="1" applyBorder="1" applyAlignment="1">
      <alignment horizontal="center" vertical="center" wrapText="1"/>
    </xf>
    <xf numFmtId="49" fontId="86" fillId="6" borderId="0" xfId="38" applyNumberFormat="1" applyFont="1" applyFill="1" applyBorder="1">
      <alignment horizontal="center" vertical="center" wrapText="1"/>
    </xf>
    <xf numFmtId="0" fontId="86" fillId="0" borderId="0" xfId="57" applyFont="1" applyAlignment="1">
      <alignment horizontal="center" vertical="center" wrapText="1"/>
    </xf>
    <xf numFmtId="0" fontId="86" fillId="0" borderId="0" xfId="67" applyFont="1" applyAlignment="1">
      <alignment horizontal="center" vertical="center" wrapText="1"/>
    </xf>
    <xf numFmtId="0" fontId="86" fillId="0" borderId="0" xfId="55" applyNumberFormat="1" applyFont="1" applyBorder="1" applyAlignment="1">
      <alignment horizontal="center" vertical="center"/>
    </xf>
    <xf numFmtId="0" fontId="5" fillId="0" borderId="6" xfId="68" applyFont="1" applyBorder="1" applyAlignment="1">
      <alignment horizontal="center" vertical="center" wrapText="1"/>
    </xf>
    <xf numFmtId="0" fontId="5" fillId="0" borderId="6" xfId="68" applyFont="1" applyBorder="1" applyAlignment="1">
      <alignment vertical="center" wrapText="1"/>
    </xf>
    <xf numFmtId="0" fontId="87" fillId="0" borderId="0" xfId="55" applyNumberFormat="1" applyFont="1" applyBorder="1" applyAlignment="1">
      <alignment vertical="center"/>
    </xf>
    <xf numFmtId="0" fontId="5" fillId="0" borderId="6" xfId="57" applyFont="1" applyBorder="1" applyAlignment="1">
      <alignment horizontal="left" vertical="center" wrapText="1" indent="3"/>
    </xf>
    <xf numFmtId="0" fontId="5" fillId="0" borderId="6" xfId="57" applyFont="1" applyBorder="1" applyAlignment="1">
      <alignment horizontal="left" vertical="center" wrapText="1" indent="4"/>
    </xf>
    <xf numFmtId="49" fontId="5" fillId="12" borderId="15" xfId="68" applyNumberFormat="1" applyFont="1" applyFill="1" applyBorder="1" applyAlignment="1">
      <alignment horizontal="center" vertical="center" wrapText="1"/>
    </xf>
    <xf numFmtId="0" fontId="5" fillId="12" borderId="7" xfId="67" applyFont="1" applyFill="1" applyBorder="1" applyAlignment="1">
      <alignment horizontal="left" vertical="center" wrapText="1"/>
    </xf>
    <xf numFmtId="49" fontId="5" fillId="12" borderId="17" xfId="68" applyNumberFormat="1" applyFont="1" applyFill="1" applyBorder="1" applyAlignment="1">
      <alignment vertical="center" wrapText="1"/>
    </xf>
    <xf numFmtId="49" fontId="5" fillId="0" borderId="0" xfId="68" applyNumberFormat="1" applyFont="1" applyAlignment="1">
      <alignment horizontal="center" vertical="center" wrapText="1"/>
    </xf>
    <xf numFmtId="49" fontId="5" fillId="0" borderId="0" xfId="68" applyNumberFormat="1" applyFont="1" applyAlignment="1">
      <alignment vertical="center" wrapText="1"/>
    </xf>
    <xf numFmtId="49" fontId="10" fillId="0" borderId="0" xfId="53" applyFont="1" applyBorder="1">
      <alignment vertical="top"/>
    </xf>
    <xf numFmtId="49" fontId="5" fillId="0" borderId="0" xfId="53" applyBorder="1">
      <alignment vertical="top"/>
    </xf>
    <xf numFmtId="49" fontId="39" fillId="0" borderId="0" xfId="53" applyFont="1" applyBorder="1" applyAlignment="1">
      <alignment horizontal="center" vertical="center"/>
    </xf>
    <xf numFmtId="0" fontId="5" fillId="6" borderId="0" xfId="53" applyNumberFormat="1" applyFill="1" applyBorder="1" applyAlignment="1"/>
    <xf numFmtId="0" fontId="35" fillId="6" borderId="0" xfId="53" applyNumberFormat="1" applyFont="1" applyFill="1" applyBorder="1" applyAlignment="1">
      <alignment horizontal="center" vertical="center" wrapText="1"/>
    </xf>
    <xf numFmtId="0" fontId="10" fillId="6" borderId="0" xfId="53" applyNumberFormat="1" applyFont="1" applyFill="1" applyBorder="1" applyAlignment="1"/>
    <xf numFmtId="49" fontId="5" fillId="0" borderId="6" xfId="58" applyBorder="1" applyAlignment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>
      <alignment vertical="center" wrapText="1"/>
    </xf>
    <xf numFmtId="49" fontId="56" fillId="12" borderId="7" xfId="53" applyFont="1" applyFill="1" applyBorder="1" applyAlignment="1">
      <alignment horizontal="left" vertical="center"/>
    </xf>
    <xf numFmtId="49" fontId="29" fillId="12" borderId="7" xfId="53" applyFont="1" applyFill="1" applyBorder="1" applyAlignment="1">
      <alignment horizontal="center" vertical="top"/>
    </xf>
    <xf numFmtId="49" fontId="29" fillId="12" borderId="17" xfId="53" applyFont="1" applyFill="1" applyBorder="1" applyAlignment="1">
      <alignment horizontal="center" vertical="top"/>
    </xf>
    <xf numFmtId="0" fontId="5" fillId="6" borderId="24" xfId="61" applyFont="1" applyFill="1" applyBorder="1" applyAlignment="1">
      <alignment horizontal="center" vertical="center"/>
    </xf>
    <xf numFmtId="49" fontId="5" fillId="0" borderId="24" xfId="61" applyNumberFormat="1" applyFont="1" applyBorder="1" applyAlignment="1">
      <alignment horizontal="left" vertical="center" wrapText="1"/>
    </xf>
    <xf numFmtId="49" fontId="7" fillId="12" borderId="15" xfId="53" applyFont="1" applyFill="1" applyBorder="1" applyAlignment="1">
      <alignment horizontal="center" vertical="center"/>
    </xf>
    <xf numFmtId="49" fontId="56" fillId="12" borderId="17" xfId="53" applyFont="1" applyFill="1" applyBorder="1" applyAlignment="1">
      <alignment horizontal="left" vertical="center"/>
    </xf>
    <xf numFmtId="49" fontId="8" fillId="0" borderId="0" xfId="53" applyFont="1" applyBorder="1" applyAlignment="1">
      <alignment horizontal="right" vertical="top"/>
    </xf>
    <xf numFmtId="49" fontId="8" fillId="0" borderId="0" xfId="53" applyFont="1">
      <alignment vertical="top"/>
    </xf>
    <xf numFmtId="0" fontId="5" fillId="0" borderId="6" xfId="55" applyNumberFormat="1" applyFont="1" applyBorder="1" applyAlignment="1">
      <alignment horizontal="center" vertical="center"/>
    </xf>
    <xf numFmtId="49" fontId="5" fillId="0" borderId="0" xfId="66" applyNumberFormat="1" applyAlignment="1">
      <alignment horizontal="center" vertical="center" wrapText="1"/>
    </xf>
    <xf numFmtId="0" fontId="7" fillId="9" borderId="25" xfId="67" applyFont="1" applyFill="1" applyBorder="1" applyAlignment="1">
      <alignment horizontal="center" vertical="center" wrapText="1"/>
    </xf>
    <xf numFmtId="0" fontId="5" fillId="0" borderId="17" xfId="67" applyFont="1" applyBorder="1" applyAlignment="1">
      <alignment horizontal="left" vertical="center"/>
    </xf>
    <xf numFmtId="49" fontId="0" fillId="9" borderId="6" xfId="0" applyFill="1" applyBorder="1" applyAlignment="1">
      <alignment horizontal="center" vertical="top" wrapText="1"/>
    </xf>
    <xf numFmtId="49" fontId="0" fillId="0" borderId="6" xfId="0" applyBorder="1" applyAlignment="1">
      <alignment horizontal="left" vertical="top" wrapText="1"/>
    </xf>
    <xf numFmtId="14" fontId="66" fillId="6" borderId="0" xfId="66" applyNumberFormat="1" applyFont="1" applyFill="1" applyAlignment="1">
      <alignment horizontal="center" vertical="center" wrapText="1"/>
    </xf>
    <xf numFmtId="0" fontId="66" fillId="0" borderId="0" xfId="66" applyFont="1" applyAlignment="1">
      <alignment horizontal="left" vertical="center" wrapText="1"/>
    </xf>
    <xf numFmtId="0" fontId="68" fillId="0" borderId="0" xfId="66" applyFont="1" applyAlignment="1">
      <alignment vertical="center" wrapText="1"/>
    </xf>
    <xf numFmtId="0" fontId="66" fillId="6" borderId="0" xfId="66" applyFont="1" applyFill="1" applyAlignment="1">
      <alignment horizontal="center" vertical="center" wrapText="1"/>
    </xf>
    <xf numFmtId="0" fontId="69" fillId="6" borderId="0" xfId="66" applyFont="1" applyFill="1" applyAlignment="1">
      <alignment horizontal="right" vertical="center" wrapText="1" indent="1"/>
    </xf>
    <xf numFmtId="0" fontId="69" fillId="6" borderId="0" xfId="66" applyFont="1" applyFill="1" applyAlignment="1">
      <alignment horizontal="center" vertical="center" wrapText="1"/>
    </xf>
    <xf numFmtId="0" fontId="69" fillId="0" borderId="0" xfId="66" applyFont="1" applyAlignment="1">
      <alignment vertical="center" wrapText="1"/>
    </xf>
    <xf numFmtId="0" fontId="85" fillId="0" borderId="0" xfId="66" applyFont="1" applyAlignment="1">
      <alignment horizontal="center" vertical="center" wrapText="1"/>
    </xf>
    <xf numFmtId="0" fontId="66" fillId="0" borderId="0" xfId="66" applyFont="1" applyAlignment="1">
      <alignment vertical="center" wrapText="1"/>
    </xf>
    <xf numFmtId="0" fontId="69" fillId="6" borderId="0" xfId="66" applyFont="1" applyFill="1" applyAlignment="1">
      <alignment vertical="center" wrapText="1"/>
    </xf>
    <xf numFmtId="0" fontId="70" fillId="6" borderId="0" xfId="66" applyFont="1" applyFill="1" applyAlignment="1">
      <alignment vertical="center" wrapText="1"/>
    </xf>
    <xf numFmtId="0" fontId="65" fillId="6" borderId="0" xfId="66" applyFont="1" applyFill="1" applyAlignment="1">
      <alignment vertical="center" wrapText="1"/>
    </xf>
    <xf numFmtId="0" fontId="65" fillId="6" borderId="0" xfId="66" applyFont="1" applyFill="1" applyAlignment="1">
      <alignment horizontal="center" vertical="center" wrapText="1"/>
    </xf>
    <xf numFmtId="14" fontId="65" fillId="6" borderId="0" xfId="66" applyNumberFormat="1" applyFont="1" applyFill="1" applyAlignment="1">
      <alignment horizontal="center" vertical="center" wrapText="1"/>
    </xf>
    <xf numFmtId="0" fontId="71" fillId="0" borderId="0" xfId="66" applyFont="1" applyAlignment="1">
      <alignment vertical="center" wrapText="1"/>
    </xf>
    <xf numFmtId="0" fontId="71" fillId="0" borderId="0" xfId="66" applyFont="1" applyAlignment="1">
      <alignment horizontal="left" vertical="center" wrapText="1"/>
    </xf>
    <xf numFmtId="0" fontId="72" fillId="0" borderId="0" xfId="66" applyFont="1" applyAlignment="1">
      <alignment vertical="center" wrapText="1"/>
    </xf>
    <xf numFmtId="0" fontId="73" fillId="6" borderId="0" xfId="66" applyFont="1" applyFill="1" applyAlignment="1">
      <alignment vertical="center" wrapText="1"/>
    </xf>
    <xf numFmtId="0" fontId="73" fillId="0" borderId="0" xfId="66" applyFont="1" applyAlignment="1">
      <alignment vertical="center" wrapText="1"/>
    </xf>
    <xf numFmtId="0" fontId="73" fillId="6" borderId="0" xfId="66" applyFont="1" applyFill="1" applyAlignment="1">
      <alignment horizontal="center" vertical="center" wrapText="1"/>
    </xf>
    <xf numFmtId="0" fontId="88" fillId="0" borderId="0" xfId="66" applyFont="1" applyAlignment="1">
      <alignment horizontal="center" vertical="center" wrapText="1"/>
    </xf>
    <xf numFmtId="49" fontId="71" fillId="0" borderId="0" xfId="66" applyNumberFormat="1" applyFont="1" applyAlignment="1">
      <alignment horizontal="left" vertical="center" wrapText="1"/>
    </xf>
    <xf numFmtId="49" fontId="73" fillId="6" borderId="0" xfId="66" applyNumberFormat="1" applyFont="1" applyFill="1" applyAlignment="1">
      <alignment horizontal="center" vertical="center" wrapText="1"/>
    </xf>
    <xf numFmtId="49" fontId="73" fillId="6" borderId="0" xfId="66" applyNumberFormat="1" applyFont="1" applyFill="1" applyAlignment="1">
      <alignment horizontal="right" vertical="center" wrapText="1" indent="1"/>
    </xf>
    <xf numFmtId="14" fontId="71" fillId="6" borderId="0" xfId="66" applyNumberFormat="1" applyFont="1" applyFill="1" applyAlignment="1">
      <alignment horizontal="center" vertical="center" wrapText="1"/>
    </xf>
    <xf numFmtId="0" fontId="71" fillId="6" borderId="0" xfId="66" applyFont="1" applyFill="1" applyAlignment="1">
      <alignment horizontal="center" vertical="center" wrapText="1"/>
    </xf>
    <xf numFmtId="0" fontId="73" fillId="6" borderId="0" xfId="66" applyFont="1" applyFill="1" applyAlignment="1">
      <alignment horizontal="right" vertical="center" wrapText="1" indent="1"/>
    </xf>
    <xf numFmtId="0" fontId="74" fillId="6" borderId="0" xfId="66" applyFont="1" applyFill="1" applyAlignment="1">
      <alignment horizontal="center" vertical="center" wrapText="1"/>
    </xf>
    <xf numFmtId="0" fontId="75" fillId="6" borderId="0" xfId="66" applyFont="1" applyFill="1" applyAlignment="1">
      <alignment vertical="center" wrapText="1"/>
    </xf>
    <xf numFmtId="49" fontId="5" fillId="10" borderId="6" xfId="67" applyNumberFormat="1" applyFont="1" applyFill="1" applyBorder="1" applyAlignment="1">
      <alignment horizontal="left" vertical="center" wrapText="1"/>
    </xf>
    <xf numFmtId="0" fontId="0" fillId="8" borderId="6" xfId="66" applyFont="1" applyFill="1" applyBorder="1" applyAlignment="1">
      <alignment horizontal="left" vertical="center" indent="1"/>
    </xf>
    <xf numFmtId="0" fontId="73" fillId="6" borderId="0" xfId="66" applyFont="1" applyFill="1" applyAlignment="1">
      <alignment horizontal="left" vertical="center" wrapText="1" indent="1"/>
    </xf>
    <xf numFmtId="49" fontId="5" fillId="10" borderId="6" xfId="67" applyNumberFormat="1" applyFont="1" applyFill="1" applyBorder="1" applyAlignment="1">
      <alignment horizontal="left" vertical="center" wrapText="1" indent="1"/>
    </xf>
    <xf numFmtId="0" fontId="5" fillId="11" borderId="6" xfId="66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Alignment="1">
      <alignment horizontal="left" vertical="center" wrapText="1" indent="1"/>
    </xf>
    <xf numFmtId="0" fontId="69" fillId="0" borderId="0" xfId="66" applyFont="1" applyAlignment="1">
      <alignment horizontal="left" vertical="center" wrapText="1" indent="1"/>
    </xf>
    <xf numFmtId="49" fontId="69" fillId="0" borderId="0" xfId="66" applyNumberFormat="1" applyFont="1" applyAlignment="1">
      <alignment horizontal="left" vertical="center" wrapText="1" indent="1"/>
    </xf>
    <xf numFmtId="0" fontId="69" fillId="6" borderId="0" xfId="66" applyFont="1" applyFill="1" applyAlignment="1">
      <alignment horizontal="left" vertical="center" wrapText="1" indent="1"/>
    </xf>
    <xf numFmtId="0" fontId="69" fillId="0" borderId="0" xfId="67" applyFont="1" applyAlignment="1">
      <alignment horizontal="left" vertical="center" wrapText="1" indent="1"/>
    </xf>
    <xf numFmtId="0" fontId="5" fillId="6" borderId="0" xfId="66" applyFill="1" applyAlignment="1">
      <alignment horizontal="left" vertical="center" wrapText="1" indent="1"/>
    </xf>
    <xf numFmtId="49" fontId="5" fillId="8" borderId="6" xfId="66" applyNumberFormat="1" applyFill="1" applyBorder="1" applyAlignment="1">
      <alignment horizontal="left" vertical="center" wrapText="1" indent="1"/>
    </xf>
    <xf numFmtId="49" fontId="5" fillId="0" borderId="6" xfId="66" applyNumberFormat="1" applyBorder="1" applyAlignment="1">
      <alignment horizontal="left" vertical="center" wrapText="1" indent="1"/>
    </xf>
    <xf numFmtId="49" fontId="73" fillId="0" borderId="23" xfId="66" applyNumberFormat="1" applyFont="1" applyBorder="1" applyAlignment="1">
      <alignment horizontal="left" vertical="center" wrapText="1" indent="1"/>
    </xf>
    <xf numFmtId="0" fontId="23" fillId="0" borderId="0" xfId="66" applyFont="1" applyAlignment="1">
      <alignment horizontal="left" vertical="top" wrapText="1" indent="1"/>
    </xf>
    <xf numFmtId="0" fontId="5" fillId="6" borderId="0" xfId="65" applyFont="1" applyFill="1" applyAlignment="1">
      <alignment horizontal="center" vertical="top" wrapText="1"/>
    </xf>
    <xf numFmtId="0" fontId="0" fillId="8" borderId="6" xfId="65" applyFont="1" applyFill="1" applyBorder="1" applyAlignment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Alignment="1">
      <alignment vertical="center"/>
    </xf>
    <xf numFmtId="0" fontId="65" fillId="0" borderId="0" xfId="37" applyFont="1" applyBorder="1">
      <alignment horizontal="center" vertical="center" wrapText="1"/>
    </xf>
    <xf numFmtId="0" fontId="65" fillId="0" borderId="0" xfId="61" applyFont="1"/>
    <xf numFmtId="49" fontId="56" fillId="15" borderId="36" xfId="0" applyFont="1" applyFill="1" applyBorder="1" applyAlignment="1">
      <alignment horizontal="left" vertical="center"/>
    </xf>
    <xf numFmtId="0" fontId="18" fillId="0" borderId="0" xfId="37" applyFont="1" applyBorder="1" applyAlignment="1">
      <alignment vertical="center" wrapText="1"/>
    </xf>
    <xf numFmtId="0" fontId="65" fillId="0" borderId="0" xfId="37" applyFont="1" applyBorder="1" applyAlignment="1">
      <alignment vertical="center" wrapText="1"/>
    </xf>
    <xf numFmtId="0" fontId="63" fillId="0" borderId="0" xfId="61" applyFont="1"/>
    <xf numFmtId="14" fontId="5" fillId="10" borderId="6" xfId="67" applyNumberFormat="1" applyFont="1" applyFill="1" applyBorder="1" applyAlignment="1">
      <alignment horizontal="center" vertical="center" wrapText="1"/>
    </xf>
    <xf numFmtId="0" fontId="5" fillId="6" borderId="8" xfId="65" applyFont="1" applyFill="1" applyBorder="1" applyAlignment="1">
      <alignment vertical="center" wrapText="1"/>
    </xf>
    <xf numFmtId="0" fontId="37" fillId="0" borderId="6" xfId="68" applyFont="1" applyBorder="1" applyAlignment="1">
      <alignment vertical="center" wrapText="1"/>
    </xf>
    <xf numFmtId="49" fontId="32" fillId="6" borderId="7" xfId="38" applyNumberFormat="1" applyFont="1" applyFill="1" applyBorder="1">
      <alignment horizontal="center" vertical="center" wrapText="1"/>
    </xf>
    <xf numFmtId="0" fontId="39" fillId="12" borderId="15" xfId="68" applyFont="1" applyFill="1" applyBorder="1" applyAlignment="1">
      <alignment horizontal="center" vertical="center" wrapText="1"/>
    </xf>
    <xf numFmtId="0" fontId="5" fillId="12" borderId="7" xfId="68" applyFont="1" applyFill="1" applyBorder="1" applyAlignment="1">
      <alignment horizontal="center" vertical="center" wrapText="1"/>
    </xf>
    <xf numFmtId="14" fontId="5" fillId="12" borderId="7" xfId="67" applyNumberFormat="1" applyFont="1" applyFill="1" applyBorder="1" applyAlignment="1">
      <alignment horizontal="center" vertical="center" wrapText="1"/>
    </xf>
    <xf numFmtId="49" fontId="5" fillId="12" borderId="7" xfId="68" applyNumberFormat="1" applyFont="1" applyFill="1" applyBorder="1" applyAlignment="1">
      <alignment horizontal="center" vertical="center" wrapText="1"/>
    </xf>
    <xf numFmtId="14" fontId="48" fillId="12" borderId="7" xfId="67" applyNumberFormat="1" applyFont="1" applyFill="1" applyBorder="1" applyAlignment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>
      <alignment horizontal="center" vertical="center" wrapText="1"/>
    </xf>
    <xf numFmtId="0" fontId="5" fillId="0" borderId="6" xfId="67" applyFont="1" applyBorder="1" applyAlignment="1">
      <alignment horizontal="left" vertical="center" wrapText="1"/>
    </xf>
    <xf numFmtId="49" fontId="7" fillId="12" borderId="17" xfId="0" applyFont="1" applyFill="1" applyBorder="1" applyAlignment="1">
      <alignment horizontal="center" vertical="center"/>
    </xf>
    <xf numFmtId="0" fontId="85" fillId="0" borderId="0" xfId="68" applyFont="1" applyAlignment="1">
      <alignment horizontal="center" vertical="center" wrapText="1"/>
    </xf>
    <xf numFmtId="14" fontId="5" fillId="8" borderId="6" xfId="67" applyNumberFormat="1" applyFont="1" applyFill="1" applyBorder="1" applyAlignment="1">
      <alignment horizontal="left" vertical="center" wrapText="1"/>
    </xf>
    <xf numFmtId="49" fontId="5" fillId="8" borderId="6" xfId="68" applyNumberFormat="1" applyFont="1" applyFill="1" applyBorder="1" applyAlignment="1">
      <alignment horizontal="left" vertical="center" wrapText="1"/>
    </xf>
    <xf numFmtId="0" fontId="62" fillId="0" borderId="0" xfId="66" applyFont="1" applyAlignment="1">
      <alignment vertical="center" wrapText="1"/>
    </xf>
    <xf numFmtId="0" fontId="62" fillId="0" borderId="0" xfId="66" applyFont="1" applyAlignment="1">
      <alignment horizontal="left" vertical="center" wrapText="1"/>
    </xf>
    <xf numFmtId="0" fontId="76" fillId="0" borderId="0" xfId="66" applyFont="1" applyAlignment="1">
      <alignment vertical="center" wrapText="1"/>
    </xf>
    <xf numFmtId="0" fontId="63" fillId="6" borderId="0" xfId="66" applyFont="1" applyFill="1" applyAlignment="1">
      <alignment vertical="center" wrapText="1"/>
    </xf>
    <xf numFmtId="0" fontId="63" fillId="6" borderId="0" xfId="66" applyFont="1" applyFill="1" applyAlignment="1">
      <alignment horizontal="right" vertical="center" wrapText="1" indent="1"/>
    </xf>
    <xf numFmtId="49" fontId="63" fillId="0" borderId="0" xfId="67" applyNumberFormat="1" applyFont="1" applyAlignment="1">
      <alignment horizontal="left" vertical="center" wrapText="1" indent="1"/>
    </xf>
    <xf numFmtId="0" fontId="63" fillId="0" borderId="0" xfId="66" applyFont="1" applyAlignment="1">
      <alignment vertical="center" wrapText="1"/>
    </xf>
    <xf numFmtId="0" fontId="89" fillId="0" borderId="0" xfId="66" applyFont="1" applyAlignment="1">
      <alignment horizontal="center" vertical="center" wrapText="1"/>
    </xf>
    <xf numFmtId="0" fontId="63" fillId="0" borderId="0" xfId="66" applyFont="1" applyAlignment="1">
      <alignment horizontal="right" vertical="center" wrapText="1" indent="1"/>
    </xf>
    <xf numFmtId="49" fontId="63" fillId="0" borderId="0" xfId="66" applyNumberFormat="1" applyFont="1" applyAlignment="1">
      <alignment horizontal="left" vertical="center" wrapText="1" indent="1"/>
    </xf>
    <xf numFmtId="0" fontId="0" fillId="8" borderId="6" xfId="66" applyFont="1" applyFill="1" applyBorder="1" applyAlignment="1">
      <alignment horizontal="left" vertical="center" wrapText="1" indent="1"/>
    </xf>
    <xf numFmtId="0" fontId="5" fillId="8" borderId="6" xfId="66" applyFill="1" applyBorder="1" applyAlignment="1">
      <alignment horizontal="left" vertical="center" wrapText="1" indent="1"/>
    </xf>
    <xf numFmtId="0" fontId="64" fillId="0" borderId="0" xfId="68" applyFont="1" applyAlignment="1">
      <alignment horizontal="center" vertical="center" wrapText="1"/>
    </xf>
    <xf numFmtId="0" fontId="63" fillId="6" borderId="0" xfId="61" applyFont="1" applyFill="1"/>
    <xf numFmtId="0" fontId="64" fillId="6" borderId="0" xfId="61" applyFont="1" applyFill="1" applyAlignment="1">
      <alignment horizontal="center" vertical="center"/>
    </xf>
    <xf numFmtId="0" fontId="8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87" fillId="0" borderId="0" xfId="0" applyNumberFormat="1" applyFont="1" applyBorder="1" applyAlignment="1">
      <alignment vertical="center"/>
    </xf>
    <xf numFmtId="49" fontId="5" fillId="12" borderId="26" xfId="68" applyNumberFormat="1" applyFont="1" applyFill="1" applyBorder="1" applyAlignment="1">
      <alignment horizontal="center" vertical="center" wrapText="1"/>
    </xf>
    <xf numFmtId="0" fontId="5" fillId="12" borderId="28" xfId="67" applyFont="1" applyFill="1" applyBorder="1" applyAlignment="1">
      <alignment horizontal="left" vertical="center" wrapText="1"/>
    </xf>
    <xf numFmtId="49" fontId="56" fillId="12" borderId="7" xfId="0" applyFont="1" applyFill="1" applyBorder="1" applyAlignment="1">
      <alignment horizontal="left" vertical="center" indent="2"/>
    </xf>
    <xf numFmtId="0" fontId="0" fillId="6" borderId="15" xfId="65" applyFont="1" applyFill="1" applyBorder="1" applyAlignment="1">
      <alignment horizontal="left" vertical="center" wrapText="1" indent="1"/>
    </xf>
    <xf numFmtId="49" fontId="5" fillId="10" borderId="24" xfId="67" applyNumberFormat="1" applyFont="1" applyFill="1" applyBorder="1" applyAlignment="1">
      <alignment horizontal="left" vertical="center" wrapText="1"/>
    </xf>
    <xf numFmtId="0" fontId="0" fillId="12" borderId="17" xfId="65" applyFont="1" applyFill="1" applyBorder="1" applyAlignment="1">
      <alignment vertical="top" wrapText="1"/>
    </xf>
    <xf numFmtId="0" fontId="90" fillId="6" borderId="0" xfId="65" applyFont="1" applyFill="1" applyAlignment="1">
      <alignment vertical="center"/>
    </xf>
    <xf numFmtId="0" fontId="85" fillId="0" borderId="0" xfId="0" applyNumberFormat="1" applyFont="1" applyBorder="1" applyAlignment="1">
      <alignment horizontal="center" vertical="center"/>
    </xf>
    <xf numFmtId="0" fontId="0" fillId="0" borderId="6" xfId="68" applyFont="1" applyBorder="1" applyAlignment="1">
      <alignment vertical="center" wrapText="1"/>
    </xf>
    <xf numFmtId="0" fontId="93" fillId="0" borderId="0" xfId="66" applyFont="1" applyAlignment="1">
      <alignment horizontal="right" vertical="center" wrapText="1" indent="1"/>
    </xf>
    <xf numFmtId="49" fontId="93" fillId="0" borderId="0" xfId="66" applyNumberFormat="1" applyFont="1" applyAlignment="1">
      <alignment horizontal="left" vertical="center" wrapText="1" indent="1"/>
    </xf>
    <xf numFmtId="49" fontId="5" fillId="0" borderId="18" xfId="0" applyFont="1" applyBorder="1">
      <alignment vertical="top"/>
    </xf>
    <xf numFmtId="49" fontId="0" fillId="0" borderId="18" xfId="0" applyBorder="1">
      <alignment vertical="top"/>
    </xf>
    <xf numFmtId="0" fontId="7" fillId="9" borderId="6" xfId="0" applyNumberFormat="1" applyFont="1" applyFill="1" applyBorder="1" applyAlignment="1">
      <alignment horizontal="center" vertical="top"/>
    </xf>
    <xf numFmtId="49" fontId="0" fillId="0" borderId="6" xfId="0" applyBorder="1">
      <alignment vertical="top"/>
    </xf>
    <xf numFmtId="49" fontId="0" fillId="0" borderId="17" xfId="0" applyBorder="1">
      <alignment vertical="top"/>
    </xf>
    <xf numFmtId="49" fontId="0" fillId="0" borderId="38" xfId="0" applyBorder="1" applyAlignment="1">
      <alignment vertical="top" wrapText="1"/>
    </xf>
    <xf numFmtId="49" fontId="5" fillId="0" borderId="0" xfId="50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Font="1" applyFill="1" applyBorder="1" applyAlignment="1" applyProtection="1">
      <alignment horizontal="left" vertical="center" wrapText="1"/>
      <protection locked="0"/>
    </xf>
    <xf numFmtId="0" fontId="85" fillId="0" borderId="0" xfId="50" applyNumberFormat="1" applyFont="1">
      <alignment vertical="top"/>
    </xf>
    <xf numFmtId="49" fontId="85" fillId="0" borderId="0" xfId="50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Alignment="1">
      <alignment horizontal="left" vertical="center" wrapText="1" indent="2"/>
    </xf>
    <xf numFmtId="0" fontId="5" fillId="0" borderId="0" xfId="67" applyFont="1" applyAlignment="1">
      <alignment horizontal="left" vertical="center" wrapText="1"/>
    </xf>
    <xf numFmtId="0" fontId="94" fillId="0" borderId="0" xfId="68" applyFont="1" applyAlignment="1">
      <alignment vertical="center"/>
    </xf>
    <xf numFmtId="0" fontId="94" fillId="0" borderId="0" xfId="55" applyNumberFormat="1" applyFont="1" applyBorder="1" applyAlignment="1">
      <alignment vertical="center"/>
    </xf>
    <xf numFmtId="49" fontId="0" fillId="0" borderId="33" xfId="0" applyBorder="1">
      <alignment vertical="top"/>
    </xf>
    <xf numFmtId="0" fontId="7" fillId="9" borderId="6" xfId="0" applyNumberFormat="1" applyFont="1" applyFill="1" applyBorder="1" applyAlignment="1">
      <alignment horizontal="center" vertical="top" wrapText="1"/>
    </xf>
    <xf numFmtId="0" fontId="69" fillId="0" borderId="0" xfId="68" applyFont="1" applyAlignment="1">
      <alignment vertical="center" wrapText="1"/>
    </xf>
    <xf numFmtId="49" fontId="69" fillId="0" borderId="6" xfId="68" applyNumberFormat="1" applyFont="1" applyBorder="1" applyAlignment="1">
      <alignment horizontal="left" vertical="center" wrapText="1"/>
    </xf>
    <xf numFmtId="0" fontId="77" fillId="6" borderId="0" xfId="68" applyFont="1" applyFill="1" applyAlignment="1">
      <alignment horizontal="center" vertical="center" wrapText="1"/>
    </xf>
    <xf numFmtId="0" fontId="0" fillId="0" borderId="0" xfId="68" applyFont="1" applyAlignment="1">
      <alignment vertical="center" wrapText="1"/>
    </xf>
    <xf numFmtId="49" fontId="0" fillId="0" borderId="6" xfId="68" applyNumberFormat="1" applyFont="1" applyBorder="1" applyAlignment="1">
      <alignment vertical="top" wrapText="1"/>
    </xf>
    <xf numFmtId="49" fontId="69" fillId="0" borderId="24" xfId="68" applyNumberFormat="1" applyFont="1" applyBorder="1" applyAlignment="1">
      <alignment horizontal="left" vertical="center" wrapText="1"/>
    </xf>
    <xf numFmtId="49" fontId="7" fillId="12" borderId="22" xfId="0" applyFont="1" applyFill="1" applyBorder="1" applyAlignment="1">
      <alignment horizontal="center" vertical="center"/>
    </xf>
    <xf numFmtId="49" fontId="56" fillId="12" borderId="23" xfId="0" applyFont="1" applyFill="1" applyBorder="1" applyAlignment="1">
      <alignment vertical="center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>
      <alignment horizontal="left" vertical="center" indent="1"/>
    </xf>
    <xf numFmtId="49" fontId="56" fillId="12" borderId="27" xfId="0" applyFont="1" applyFill="1" applyBorder="1" applyAlignment="1">
      <alignment horizontal="left" vertical="center" indent="4"/>
    </xf>
    <xf numFmtId="49" fontId="56" fillId="12" borderId="7" xfId="0" applyFont="1" applyFill="1" applyBorder="1" applyAlignment="1">
      <alignment horizontal="left" vertical="center" indent="3"/>
    </xf>
    <xf numFmtId="0" fontId="14" fillId="0" borderId="0" xfId="60" applyFont="1" applyAlignment="1">
      <alignment wrapText="1"/>
    </xf>
    <xf numFmtId="0" fontId="91" fillId="0" borderId="0" xfId="31" applyFont="1" applyFill="1" applyBorder="1" applyAlignment="1" applyProtection="1">
      <alignment vertical="center" wrapText="1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62" fillId="0" borderId="0" xfId="66" applyNumberFormat="1" applyFont="1" applyAlignment="1">
      <alignment horizontal="left" vertical="center" wrapText="1"/>
    </xf>
    <xf numFmtId="49" fontId="63" fillId="6" borderId="0" xfId="66" applyNumberFormat="1" applyFont="1" applyFill="1" applyAlignment="1">
      <alignment horizontal="center" vertical="center" wrapText="1"/>
    </xf>
    <xf numFmtId="49" fontId="63" fillId="6" borderId="0" xfId="66" applyNumberFormat="1" applyFont="1" applyFill="1" applyAlignment="1">
      <alignment horizontal="right" vertical="center" wrapText="1" indent="1"/>
    </xf>
    <xf numFmtId="49" fontId="63" fillId="0" borderId="0" xfId="66" applyNumberFormat="1" applyFont="1" applyAlignment="1">
      <alignment horizontal="center" vertical="center" wrapText="1"/>
    </xf>
    <xf numFmtId="0" fontId="63" fillId="6" borderId="0" xfId="66" applyFont="1" applyFill="1" applyAlignment="1">
      <alignment horizontal="center" vertical="center" wrapText="1"/>
    </xf>
    <xf numFmtId="49" fontId="0" fillId="0" borderId="0" xfId="0" applyBorder="1" applyAlignment="1">
      <alignment horizontal="right" vertical="center" wrapText="1" indent="1"/>
    </xf>
    <xf numFmtId="0" fontId="110" fillId="6" borderId="0" xfId="66" applyFont="1" applyFill="1" applyAlignment="1">
      <alignment horizontal="center" vertical="center" wrapText="1"/>
    </xf>
    <xf numFmtId="0" fontId="110" fillId="0" borderId="0" xfId="66" applyFont="1" applyAlignment="1">
      <alignment horizontal="center" vertical="center" wrapText="1"/>
    </xf>
    <xf numFmtId="0" fontId="85" fillId="0" borderId="0" xfId="68" applyFont="1" applyAlignment="1">
      <alignment vertical="center"/>
    </xf>
    <xf numFmtId="0" fontId="85" fillId="0" borderId="0" xfId="68" applyFont="1" applyAlignment="1">
      <alignment horizontal="left" vertical="center" wrapText="1"/>
    </xf>
    <xf numFmtId="49" fontId="85" fillId="0" borderId="0" xfId="68" applyNumberFormat="1" applyFont="1" applyAlignment="1">
      <alignment horizontal="left" vertical="center" wrapText="1"/>
    </xf>
    <xf numFmtId="49" fontId="0" fillId="0" borderId="6" xfId="67" applyNumberFormat="1" applyFont="1" applyBorder="1" applyAlignment="1">
      <alignment horizontal="left" vertical="center" wrapText="1"/>
    </xf>
    <xf numFmtId="49" fontId="85" fillId="0" borderId="0" xfId="0" applyFont="1" applyBorder="1" applyAlignment="1">
      <alignment vertical="center"/>
    </xf>
    <xf numFmtId="49" fontId="0" fillId="0" borderId="0" xfId="0" applyAlignment="1">
      <alignment vertical="center" wrapText="1"/>
    </xf>
    <xf numFmtId="49" fontId="25" fillId="0" borderId="0" xfId="61" applyNumberFormat="1" applyFont="1"/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Font="1" applyFill="1" applyBorder="1" applyAlignment="1">
      <alignment horizontal="left" vertical="center" wrapText="1"/>
    </xf>
    <xf numFmtId="49" fontId="0" fillId="0" borderId="18" xfId="0" applyBorder="1" applyAlignment="1">
      <alignment vertical="top" wrapText="1"/>
    </xf>
    <xf numFmtId="0" fontId="0" fillId="0" borderId="6" xfId="57" applyFont="1" applyBorder="1" applyAlignment="1">
      <alignment horizontal="left" vertical="center" wrapText="1" indent="1"/>
    </xf>
    <xf numFmtId="0" fontId="0" fillId="0" borderId="6" xfId="57" applyFont="1" applyBorder="1" applyAlignment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5" fillId="10" borderId="15" xfId="67" applyNumberFormat="1" applyFont="1" applyFill="1" applyBorder="1" applyAlignment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61" applyNumberFormat="1" applyFont="1" applyAlignment="1">
      <alignment horizontal="left" vertical="center" wrapText="1"/>
    </xf>
    <xf numFmtId="49" fontId="0" fillId="11" borderId="6" xfId="0" applyFill="1" applyBorder="1" applyAlignment="1" applyProtection="1">
      <alignment horizontal="left" vertical="center" wrapText="1" indent="1"/>
      <protection locked="0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0" fillId="11" borderId="6" xfId="67" applyFont="1" applyFill="1" applyBorder="1" applyAlignment="1" applyProtection="1">
      <alignment horizontal="left" vertical="center" wrapText="1"/>
      <protection locked="0"/>
    </xf>
    <xf numFmtId="49" fontId="0" fillId="11" borderId="6" xfId="61" applyNumberFormat="1" applyFont="1" applyFill="1" applyBorder="1" applyAlignment="1" applyProtection="1">
      <alignment horizontal="lef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ill="1" applyBorder="1" applyAlignment="1">
      <alignment horizontal="left" vertical="top" wrapTex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ill="1" applyBorder="1" applyAlignment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Border="1" applyAlignment="1">
      <alignment horizontal="left" vertical="center" indent="1"/>
    </xf>
    <xf numFmtId="49" fontId="5" fillId="6" borderId="0" xfId="65" applyNumberFormat="1" applyFont="1" applyFill="1" applyAlignment="1">
      <alignment horizontal="center" vertical="center" wrapText="1"/>
    </xf>
    <xf numFmtId="0" fontId="8" fillId="0" borderId="0" xfId="66" applyFont="1" applyAlignment="1">
      <alignment horizontal="right" vertical="top" wrapText="1"/>
    </xf>
    <xf numFmtId="0" fontId="8" fillId="0" borderId="0" xfId="66" applyFont="1" applyAlignment="1">
      <alignment horizontal="left" vertical="top" wrapText="1"/>
    </xf>
    <xf numFmtId="49" fontId="0" fillId="6" borderId="6" xfId="69" applyNumberFormat="1" applyFont="1" applyFill="1" applyBorder="1" applyAlignment="1">
      <alignment horizontal="center" vertical="center" wrapText="1"/>
    </xf>
    <xf numFmtId="49" fontId="5" fillId="6" borderId="6" xfId="69" applyNumberFormat="1" applyFont="1" applyFill="1" applyBorder="1" applyAlignment="1">
      <alignment horizontal="center" vertical="center" wrapText="1"/>
    </xf>
    <xf numFmtId="0" fontId="0" fillId="6" borderId="24" xfId="65" applyFont="1" applyFill="1" applyBorder="1" applyAlignment="1">
      <alignment horizontal="left" vertical="top" wrapText="1"/>
    </xf>
    <xf numFmtId="0" fontId="0" fillId="6" borderId="18" xfId="65" applyFont="1" applyFill="1" applyBorder="1" applyAlignment="1">
      <alignment horizontal="left" vertical="top" wrapText="1"/>
    </xf>
    <xf numFmtId="0" fontId="61" fillId="0" borderId="0" xfId="65" applyFont="1" applyAlignment="1">
      <alignment horizontal="center" vertical="center"/>
    </xf>
    <xf numFmtId="0" fontId="92" fillId="6" borderId="0" xfId="65" applyFont="1" applyFill="1" applyAlignment="1">
      <alignment horizontal="left" vertical="center" wrapText="1"/>
    </xf>
    <xf numFmtId="0" fontId="0" fillId="6" borderId="6" xfId="65" applyFont="1" applyFill="1" applyBorder="1" applyAlignment="1">
      <alignment horizontal="center" vertical="center" wrapText="1"/>
    </xf>
    <xf numFmtId="0" fontId="5" fillId="6" borderId="6" xfId="65" applyFont="1" applyFill="1" applyBorder="1" applyAlignment="1">
      <alignment horizontal="center" vertical="center" wrapText="1"/>
    </xf>
    <xf numFmtId="0" fontId="0" fillId="0" borderId="24" xfId="68" applyFont="1" applyBorder="1" applyAlignment="1">
      <alignment horizontal="left" vertical="top" wrapText="1"/>
    </xf>
    <xf numFmtId="0" fontId="0" fillId="0" borderId="18" xfId="68" applyFont="1" applyBorder="1" applyAlignment="1">
      <alignment horizontal="left" vertical="top" wrapText="1"/>
    </xf>
    <xf numFmtId="0" fontId="18" fillId="0" borderId="17" xfId="37" applyFont="1" applyBorder="1" applyAlignment="1">
      <alignment horizontal="left" vertical="center" wrapText="1" indent="1"/>
    </xf>
    <xf numFmtId="0" fontId="18" fillId="0" borderId="6" xfId="37" applyFont="1" applyBorder="1" applyAlignment="1">
      <alignment horizontal="left" vertical="center" wrapText="1" indent="1"/>
    </xf>
    <xf numFmtId="0" fontId="18" fillId="0" borderId="15" xfId="37" applyFont="1" applyBorder="1" applyAlignment="1">
      <alignment horizontal="left" vertical="center" wrapText="1" indent="1"/>
    </xf>
    <xf numFmtId="0" fontId="0" fillId="0" borderId="6" xfId="38" applyFont="1" applyBorder="1">
      <alignment horizontal="center" vertical="center" wrapText="1"/>
    </xf>
    <xf numFmtId="0" fontId="0" fillId="0" borderId="6" xfId="68" applyFont="1" applyBorder="1" applyAlignment="1">
      <alignment horizontal="center" vertical="center" wrapText="1"/>
    </xf>
    <xf numFmtId="0" fontId="5" fillId="0" borderId="6" xfId="68" applyFont="1" applyBorder="1" applyAlignment="1">
      <alignment horizontal="center" vertical="center" wrapText="1"/>
    </xf>
    <xf numFmtId="0" fontId="0" fillId="0" borderId="24" xfId="68" applyFont="1" applyBorder="1" applyAlignment="1">
      <alignment horizontal="center" vertical="center" wrapText="1"/>
    </xf>
    <xf numFmtId="0" fontId="0" fillId="0" borderId="18" xfId="68" applyFont="1" applyBorder="1" applyAlignment="1">
      <alignment horizontal="center" vertical="center" wrapText="1"/>
    </xf>
    <xf numFmtId="0" fontId="39" fillId="6" borderId="8" xfId="68" applyFont="1" applyFill="1" applyBorder="1" applyAlignment="1">
      <alignment horizontal="center" vertical="top" wrapText="1"/>
    </xf>
    <xf numFmtId="0" fontId="5" fillId="6" borderId="6" xfId="68" applyFont="1" applyFill="1" applyBorder="1" applyAlignment="1">
      <alignment horizontal="center" vertical="center" wrapText="1"/>
    </xf>
    <xf numFmtId="0" fontId="5" fillId="8" borderId="6" xfId="67" applyFont="1" applyFill="1" applyBorder="1" applyAlignment="1">
      <alignment horizontal="left" vertical="center" wrapText="1"/>
    </xf>
    <xf numFmtId="0" fontId="0" fillId="0" borderId="16" xfId="68" applyFont="1" applyBorder="1" applyAlignment="1">
      <alignment horizontal="left" vertical="top" wrapText="1"/>
    </xf>
    <xf numFmtId="0" fontId="0" fillId="6" borderId="6" xfId="68" applyFont="1" applyFill="1" applyBorder="1" applyAlignment="1">
      <alignment horizontal="center" vertical="center" wrapText="1"/>
    </xf>
    <xf numFmtId="0" fontId="8" fillId="0" borderId="0" xfId="68" applyFont="1" applyAlignment="1">
      <alignment horizontal="left" vertical="top" wrapText="1"/>
    </xf>
    <xf numFmtId="0" fontId="5" fillId="0" borderId="0" xfId="68" applyFont="1" applyAlignment="1">
      <alignment horizontal="left" vertical="top" wrapText="1"/>
    </xf>
    <xf numFmtId="0" fontId="18" fillId="0" borderId="17" xfId="71" applyFont="1" applyBorder="1" applyAlignment="1">
      <alignment horizontal="left" vertical="center" wrapText="1" indent="1"/>
    </xf>
    <xf numFmtId="0" fontId="18" fillId="0" borderId="6" xfId="71" applyFont="1" applyBorder="1" applyAlignment="1">
      <alignment horizontal="left" vertical="center" wrapText="1" indent="1"/>
    </xf>
    <xf numFmtId="0" fontId="18" fillId="0" borderId="15" xfId="71" applyFont="1" applyBorder="1" applyAlignment="1">
      <alignment horizontal="left" vertical="center" wrapText="1" indent="1"/>
    </xf>
    <xf numFmtId="0" fontId="5" fillId="0" borderId="6" xfId="55" applyNumberFormat="1" applyFont="1" applyBorder="1" applyAlignment="1">
      <alignment horizontal="center" vertical="center"/>
    </xf>
    <xf numFmtId="0" fontId="85" fillId="0" borderId="0" xfId="0" applyNumberFormat="1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top" wrapText="1"/>
    </xf>
    <xf numFmtId="0" fontId="85" fillId="0" borderId="0" xfId="0" applyNumberFormat="1" applyFont="1" applyBorder="1" applyAlignment="1">
      <alignment horizontal="center" vertical="top" wrapText="1"/>
    </xf>
    <xf numFmtId="0" fontId="0" fillId="0" borderId="6" xfId="68" applyFont="1" applyBorder="1" applyAlignment="1">
      <alignment horizontal="left" vertical="top" wrapText="1"/>
    </xf>
    <xf numFmtId="0" fontId="5" fillId="0" borderId="24" xfId="68" applyFont="1" applyBorder="1" applyAlignment="1">
      <alignment horizontal="left" vertical="top" wrapText="1"/>
    </xf>
    <xf numFmtId="0" fontId="5" fillId="0" borderId="18" xfId="68" applyFont="1" applyBorder="1" applyAlignment="1">
      <alignment horizontal="left" vertical="top" wrapText="1"/>
    </xf>
    <xf numFmtId="49" fontId="0" fillId="0" borderId="0" xfId="53" applyFont="1" applyBorder="1" applyAlignment="1">
      <alignment horizontal="left" vertical="top" wrapText="1"/>
    </xf>
    <xf numFmtId="49" fontId="5" fillId="0" borderId="0" xfId="53" applyBorder="1" applyAlignment="1">
      <alignment horizontal="left" vertical="top" wrapText="1"/>
    </xf>
    <xf numFmtId="0" fontId="5" fillId="6" borderId="6" xfId="58" applyNumberFormat="1" applyFill="1" applyBorder="1" applyAlignment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>
      <alignment horizontal="center" vertical="center" wrapText="1"/>
    </xf>
    <xf numFmtId="49" fontId="56" fillId="15" borderId="23" xfId="0" applyFont="1" applyFill="1" applyBorder="1" applyAlignment="1">
      <alignment horizontal="left" vertical="center"/>
    </xf>
    <xf numFmtId="49" fontId="56" fillId="15" borderId="33" xfId="0" applyFont="1" applyFill="1" applyBorder="1" applyAlignment="1">
      <alignment horizontal="left" vertical="center"/>
    </xf>
    <xf numFmtId="0" fontId="39" fillId="0" borderId="24" xfId="68" applyFont="1" applyBorder="1" applyAlignment="1">
      <alignment horizontal="center" vertical="center" wrapText="1"/>
    </xf>
    <xf numFmtId="0" fontId="39" fillId="0" borderId="16" xfId="68" applyFont="1" applyBorder="1" applyAlignment="1">
      <alignment horizontal="center" vertical="center" wrapText="1"/>
    </xf>
    <xf numFmtId="0" fontId="5" fillId="11" borderId="24" xfId="67" applyFont="1" applyFill="1" applyBorder="1" applyAlignment="1" applyProtection="1">
      <alignment horizontal="center" vertical="center" wrapText="1"/>
      <protection locked="0"/>
    </xf>
    <xf numFmtId="0" fontId="5" fillId="11" borderId="18" xfId="67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Border="1" applyAlignment="1">
      <alignment horizontal="left" vertical="center"/>
    </xf>
    <xf numFmtId="49" fontId="31" fillId="0" borderId="33" xfId="0" applyFont="1" applyBorder="1" applyAlignment="1">
      <alignment horizontal="left" vertical="center"/>
    </xf>
    <xf numFmtId="0" fontId="5" fillId="11" borderId="16" xfId="67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Border="1" applyAlignment="1">
      <alignment horizontal="center" vertical="center" wrapText="1"/>
    </xf>
    <xf numFmtId="49" fontId="0" fillId="0" borderId="24" xfId="68" applyNumberFormat="1" applyFont="1" applyBorder="1" applyAlignment="1">
      <alignment horizontal="center" vertical="center" wrapText="1"/>
    </xf>
    <xf numFmtId="49" fontId="0" fillId="0" borderId="16" xfId="68" applyNumberFormat="1" applyFont="1" applyBorder="1" applyAlignment="1">
      <alignment horizontal="center" vertical="center" wrapText="1"/>
    </xf>
    <xf numFmtId="49" fontId="0" fillId="0" borderId="18" xfId="68" applyNumberFormat="1" applyFont="1" applyBorder="1" applyAlignment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Border="1" applyAlignment="1">
      <alignment horizontal="center" vertical="center" wrapText="1"/>
    </xf>
    <xf numFmtId="3" fontId="5" fillId="0" borderId="6" xfId="68" applyNumberFormat="1" applyFont="1" applyBorder="1" applyAlignment="1">
      <alignment horizontal="center" vertical="center" wrapText="1"/>
    </xf>
    <xf numFmtId="0" fontId="5" fillId="11" borderId="6" xfId="67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>
      <alignment horizontal="center" vertical="center" wrapText="1"/>
    </xf>
    <xf numFmtId="0" fontId="5" fillId="10" borderId="6" xfId="67" applyFont="1" applyFill="1" applyBorder="1" applyAlignment="1">
      <alignment horizontal="left" vertical="center" wrapText="1" indent="1"/>
    </xf>
    <xf numFmtId="0" fontId="5" fillId="11" borderId="24" xfId="67" applyFont="1" applyFill="1" applyBorder="1" applyAlignment="1" applyProtection="1">
      <alignment horizontal="left" vertical="center" wrapText="1"/>
      <protection locked="0"/>
    </xf>
    <xf numFmtId="0" fontId="5" fillId="11" borderId="16" xfId="67" applyFont="1" applyFill="1" applyBorder="1" applyAlignment="1" applyProtection="1">
      <alignment horizontal="left" vertical="center" wrapText="1"/>
      <protection locked="0"/>
    </xf>
    <xf numFmtId="0" fontId="5" fillId="11" borderId="18" xfId="67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>
      <alignment horizontal="center" vertical="center" wrapText="1"/>
    </xf>
    <xf numFmtId="14" fontId="48" fillId="10" borderId="6" xfId="67" applyNumberFormat="1" applyFont="1" applyFill="1" applyBorder="1" applyAlignment="1">
      <alignment horizontal="center" vertical="center" wrapText="1"/>
    </xf>
    <xf numFmtId="14" fontId="5" fillId="10" borderId="6" xfId="67" applyNumberFormat="1" applyFont="1" applyFill="1" applyBorder="1" applyAlignment="1">
      <alignment horizontal="center" vertical="center" wrapText="1"/>
    </xf>
    <xf numFmtId="0" fontId="5" fillId="6" borderId="17" xfId="68" applyFont="1" applyFill="1" applyBorder="1" applyAlignment="1">
      <alignment horizontal="center" vertical="center" wrapText="1"/>
    </xf>
    <xf numFmtId="0" fontId="19" fillId="6" borderId="3" xfId="67" applyFont="1" applyFill="1" applyBorder="1" applyAlignment="1">
      <alignment horizontal="center" vertical="center" wrapText="1"/>
    </xf>
    <xf numFmtId="49" fontId="0" fillId="9" borderId="0" xfId="0" applyFill="1" applyAlignment="1">
      <alignment horizontal="center" vertical="center"/>
    </xf>
  </cellXfs>
  <cellStyles count="112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9" builtinId="30" hidden="1"/>
    <cellStyle name="20% — акцент2" xfId="93" builtinId="34" hidden="1"/>
    <cellStyle name="20% — акцент3" xfId="97" builtinId="38" hidden="1"/>
    <cellStyle name="20% — акцент4" xfId="101" builtinId="42" hidden="1"/>
    <cellStyle name="20% — акцент5" xfId="105" builtinId="46" hidden="1"/>
    <cellStyle name="20% — акцент6" xfId="109" builtinId="50" hidden="1"/>
    <cellStyle name="40% — акцент1" xfId="90" builtinId="31" hidden="1"/>
    <cellStyle name="40% — акцент2" xfId="94" builtinId="35" hidden="1"/>
    <cellStyle name="40% — акцент3" xfId="98" builtinId="39" hidden="1"/>
    <cellStyle name="40% — акцент4" xfId="102" builtinId="43" hidden="1"/>
    <cellStyle name="40% — акцент5" xfId="106" builtinId="47" hidden="1"/>
    <cellStyle name="40% — акцент6" xfId="110" builtinId="51" hidden="1"/>
    <cellStyle name="60% — акцент1" xfId="91" builtinId="32" hidden="1"/>
    <cellStyle name="60% — акцент2" xfId="95" builtinId="36" hidden="1"/>
    <cellStyle name="60% — акцент3" xfId="99" builtinId="40" hidden="1"/>
    <cellStyle name="60% — акцент4" xfId="103" builtinId="44" hidden="1"/>
    <cellStyle name="60% — акцент5" xfId="107" builtinId="48" hidden="1"/>
    <cellStyle name="60% — акцент6" xfId="111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 xr:uid="{00000000-0005-0000-0000-000039000000}"/>
    <cellStyle name="Гиперссылка 2 2" xfId="33" xr:uid="{00000000-0005-0000-0000-00003A000000}"/>
    <cellStyle name="Гиперссылка 4" xfId="34" xr:uid="{00000000-0005-0000-0000-00003B000000}"/>
    <cellStyle name="Гиперссылка 5" xfId="35" xr:uid="{00000000-0005-0000-0000-00003C000000}"/>
    <cellStyle name="Границы" xfId="36" xr:uid="{00000000-0005-0000-0000-00003D000000}"/>
    <cellStyle name="Заголовок" xfId="37" xr:uid="{00000000-0005-0000-0000-00003E000000}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 xr:uid="{00000000-0005-0000-0000-000043000000}"/>
    <cellStyle name="Значение" xfId="39" xr:uid="{00000000-0005-0000-0000-000044000000}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 xr:uid="{00000000-0005-0000-0000-00004A000000}"/>
    <cellStyle name="Обычный 12" xfId="41" xr:uid="{00000000-0005-0000-0000-00004B000000}"/>
    <cellStyle name="Обычный 12 2" xfId="42" xr:uid="{00000000-0005-0000-0000-00004C000000}"/>
    <cellStyle name="Обычный 14" xfId="43" xr:uid="{00000000-0005-0000-0000-00004D000000}"/>
    <cellStyle name="Обычный 15" xfId="44" xr:uid="{00000000-0005-0000-0000-00004E000000}"/>
    <cellStyle name="Обычный 2" xfId="45" xr:uid="{00000000-0005-0000-0000-00004F000000}"/>
    <cellStyle name="Обычный 2 10 2" xfId="46" xr:uid="{00000000-0005-0000-0000-000050000000}"/>
    <cellStyle name="Обычный 2 2" xfId="47" xr:uid="{00000000-0005-0000-0000-000051000000}"/>
    <cellStyle name="Обычный 2 3" xfId="48" xr:uid="{00000000-0005-0000-0000-000052000000}"/>
    <cellStyle name="Обычный 2 4" xfId="49" xr:uid="{00000000-0005-0000-0000-000053000000}"/>
    <cellStyle name="Обычный 3" xfId="50" xr:uid="{00000000-0005-0000-0000-000054000000}"/>
    <cellStyle name="Обычный 3 2" xfId="51" xr:uid="{00000000-0005-0000-0000-000055000000}"/>
    <cellStyle name="Обычный 3 3" xfId="52" xr:uid="{00000000-0005-0000-0000-000056000000}"/>
    <cellStyle name="Обычный 3 4" xfId="53" xr:uid="{00000000-0005-0000-0000-000057000000}"/>
    <cellStyle name="Обычный 4" xfId="54" xr:uid="{00000000-0005-0000-0000-000058000000}"/>
    <cellStyle name="Обычный 5" xfId="55" xr:uid="{00000000-0005-0000-0000-000059000000}"/>
    <cellStyle name="Обычный_INVEST.WARM.PLAN.4.78(v0.1)" xfId="56" xr:uid="{00000000-0005-0000-0000-00005A000000}"/>
    <cellStyle name="Обычный_JKH.OPEN.INFO.HVS(v3.5)_цены161210" xfId="57" xr:uid="{00000000-0005-0000-0000-00005B000000}"/>
    <cellStyle name="Обычный_JKH.OPEN.INFO.PRICE.VO_v4.0(10.02.11)" xfId="58" xr:uid="{00000000-0005-0000-0000-00005C000000}"/>
    <cellStyle name="Обычный_KRU.TARIFF.FACT-0.3" xfId="59" xr:uid="{00000000-0005-0000-0000-00005D000000}"/>
    <cellStyle name="Обычный_KRU.TARIFF.TE.FACT(v0.5)_import_02.02 2" xfId="60" xr:uid="{00000000-0005-0000-0000-00005E000000}"/>
    <cellStyle name="Обычный_MINENERGO.340.PRIL79(v0.1)" xfId="61" xr:uid="{00000000-0005-0000-0000-00005F000000}"/>
    <cellStyle name="Обычный_PREDEL.JKH.2010(v1.3)" xfId="62" xr:uid="{00000000-0005-0000-0000-000060000000}"/>
    <cellStyle name="Обычный_PRIL1.ELECTR" xfId="63" xr:uid="{00000000-0005-0000-0000-000061000000}"/>
    <cellStyle name="Обычный_razrabotka_sablonov_po_WKU" xfId="64" xr:uid="{00000000-0005-0000-0000-000062000000}"/>
    <cellStyle name="Обычный_RESP.INFO" xfId="65" xr:uid="{00000000-0005-0000-0000-000063000000}"/>
    <cellStyle name="Обычный_SIMPLE_1_massive2" xfId="66" xr:uid="{00000000-0005-0000-0000-000064000000}"/>
    <cellStyle name="Обычный_ЖКУ_проект3" xfId="67" xr:uid="{00000000-0005-0000-0000-000065000000}"/>
    <cellStyle name="Обычный_Мониторинг инвестиций" xfId="68" xr:uid="{00000000-0005-0000-0000-000066000000}"/>
    <cellStyle name="Обычный_форма 1 водопровод для орг" xfId="69" xr:uid="{00000000-0005-0000-0000-000067000000}"/>
    <cellStyle name="Обычный_форма 1 водопровод для орг_CALC.KV.4.78(v1.0)" xfId="70" xr:uid="{00000000-0005-0000-0000-000068000000}"/>
    <cellStyle name="Обычный_Шаблон по источникам для Модуля Реестр (2)" xfId="71" xr:uid="{00000000-0005-0000-0000-000069000000}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97"/>
  </cols>
  <sheetData>
    <row r="1" spans="1:27" ht="10.5" customHeight="1">
      <c r="AA1" s="97" t="s">
        <v>181</v>
      </c>
    </row>
    <row r="2" spans="1:27" ht="16.5" customHeight="1">
      <c r="B2" s="459" t="e">
        <f ca="1">"Код отчёта: " &amp; GetCode()</f>
        <v>#NAME?</v>
      </c>
      <c r="C2" s="459"/>
      <c r="D2" s="459"/>
      <c r="E2" s="459"/>
      <c r="F2" s="459"/>
      <c r="G2" s="459"/>
      <c r="V2" s="45"/>
    </row>
    <row r="3" spans="1:27" ht="18" customHeight="1">
      <c r="B3" s="460" t="e">
        <f ca="1">"Версия " &amp; GetVersion()</f>
        <v>#NAME?</v>
      </c>
      <c r="C3" s="460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V3" s="45"/>
      <c r="W3" s="45"/>
      <c r="X3" s="45"/>
      <c r="Y3" s="45"/>
    </row>
    <row r="4" spans="1:27" ht="6" customHeight="1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7" ht="32.25" customHeight="1">
      <c r="B5" s="461" t="s">
        <v>524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3"/>
    </row>
    <row r="6" spans="1:27" ht="9.75" customHeight="1">
      <c r="A6" s="45"/>
      <c r="B6" s="96"/>
      <c r="C6" s="95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7"/>
    </row>
    <row r="7" spans="1:27" ht="15" customHeight="1">
      <c r="A7" s="45"/>
      <c r="B7" s="96"/>
      <c r="C7" s="95"/>
      <c r="D7" s="78"/>
      <c r="E7" s="451" t="s">
        <v>517</v>
      </c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77"/>
    </row>
    <row r="8" spans="1:27" ht="15" customHeight="1">
      <c r="A8" s="45"/>
      <c r="B8" s="96"/>
      <c r="C8" s="95"/>
      <c r="D8" s="78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77"/>
    </row>
    <row r="9" spans="1:27" ht="15" customHeight="1">
      <c r="A9" s="45"/>
      <c r="B9" s="96"/>
      <c r="C9" s="95"/>
      <c r="D9" s="78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77"/>
    </row>
    <row r="10" spans="1:27" ht="10.5" customHeight="1">
      <c r="A10" s="45"/>
      <c r="B10" s="96"/>
      <c r="C10" s="95"/>
      <c r="D10" s="78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77"/>
    </row>
    <row r="11" spans="1:27" ht="27" customHeight="1">
      <c r="A11" s="45"/>
      <c r="B11" s="96"/>
      <c r="C11" s="95"/>
      <c r="D11" s="78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77"/>
    </row>
    <row r="12" spans="1:27" ht="12" customHeight="1">
      <c r="A12" s="45"/>
      <c r="B12" s="96"/>
      <c r="C12" s="95"/>
      <c r="D12" s="78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1"/>
      <c r="V12" s="451"/>
      <c r="W12" s="451"/>
      <c r="X12" s="451"/>
      <c r="Y12" s="77"/>
    </row>
    <row r="13" spans="1:27" ht="38.25" customHeight="1">
      <c r="A13" s="45"/>
      <c r="B13" s="96"/>
      <c r="C13" s="95"/>
      <c r="D13" s="78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91"/>
    </row>
    <row r="14" spans="1:27" ht="15" customHeight="1">
      <c r="A14" s="45"/>
      <c r="B14" s="96"/>
      <c r="C14" s="95"/>
      <c r="D14" s="78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77"/>
    </row>
    <row r="15" spans="1:27" ht="15">
      <c r="A15" s="45"/>
      <c r="B15" s="96"/>
      <c r="C15" s="95"/>
      <c r="D15" s="78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51"/>
      <c r="W15" s="451"/>
      <c r="X15" s="451"/>
      <c r="Y15" s="77"/>
    </row>
    <row r="16" spans="1:27" ht="15">
      <c r="A16" s="45"/>
      <c r="B16" s="96"/>
      <c r="C16" s="95"/>
      <c r="D16" s="78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77"/>
    </row>
    <row r="17" spans="1:25" ht="15" customHeight="1">
      <c r="A17" s="45"/>
      <c r="B17" s="96"/>
      <c r="C17" s="95"/>
      <c r="D17" s="78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77"/>
    </row>
    <row r="18" spans="1:25" ht="15">
      <c r="A18" s="45"/>
      <c r="B18" s="96"/>
      <c r="C18" s="95"/>
      <c r="D18" s="78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451"/>
      <c r="U18" s="451"/>
      <c r="V18" s="451"/>
      <c r="W18" s="451"/>
      <c r="X18" s="451"/>
      <c r="Y18" s="77"/>
    </row>
    <row r="19" spans="1:25" ht="54" customHeight="1">
      <c r="A19" s="45"/>
      <c r="B19" s="96"/>
      <c r="C19" s="95"/>
      <c r="D19" s="84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77"/>
    </row>
    <row r="20" spans="1:25" ht="15" hidden="1">
      <c r="A20" s="45"/>
      <c r="B20" s="96"/>
      <c r="C20" s="95"/>
      <c r="D20" s="8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77"/>
    </row>
    <row r="21" spans="1:25" ht="14.25" hidden="1" customHeight="1">
      <c r="A21" s="45"/>
      <c r="B21" s="96"/>
      <c r="C21" s="95"/>
      <c r="D21" s="79"/>
      <c r="E21" s="90" t="s">
        <v>179</v>
      </c>
      <c r="F21" s="453" t="s">
        <v>183</v>
      </c>
      <c r="G21" s="454"/>
      <c r="H21" s="454"/>
      <c r="I21" s="454"/>
      <c r="J21" s="454"/>
      <c r="K21" s="454"/>
      <c r="L21" s="454"/>
      <c r="M21" s="454"/>
      <c r="N21" s="78"/>
      <c r="O21" s="89" t="s">
        <v>179</v>
      </c>
      <c r="P21" s="455" t="s">
        <v>180</v>
      </c>
      <c r="Q21" s="456"/>
      <c r="R21" s="456"/>
      <c r="S21" s="456"/>
      <c r="T21" s="456"/>
      <c r="U21" s="456"/>
      <c r="V21" s="456"/>
      <c r="W21" s="456"/>
      <c r="X21" s="456"/>
      <c r="Y21" s="77"/>
    </row>
    <row r="22" spans="1:25" ht="14.25" hidden="1" customHeight="1">
      <c r="A22" s="45"/>
      <c r="B22" s="96"/>
      <c r="C22" s="95"/>
      <c r="D22" s="79"/>
      <c r="E22" s="109" t="s">
        <v>179</v>
      </c>
      <c r="F22" s="453" t="s">
        <v>182</v>
      </c>
      <c r="G22" s="454"/>
      <c r="H22" s="454"/>
      <c r="I22" s="454"/>
      <c r="J22" s="454"/>
      <c r="K22" s="454"/>
      <c r="L22" s="454"/>
      <c r="M22" s="454"/>
      <c r="N22" s="78"/>
      <c r="O22" s="92" t="s">
        <v>179</v>
      </c>
      <c r="P22" s="455" t="s">
        <v>509</v>
      </c>
      <c r="Q22" s="456"/>
      <c r="R22" s="456"/>
      <c r="S22" s="456"/>
      <c r="T22" s="456"/>
      <c r="U22" s="456"/>
      <c r="V22" s="456"/>
      <c r="W22" s="456"/>
      <c r="X22" s="456"/>
      <c r="Y22" s="77"/>
    </row>
    <row r="23" spans="1:25" ht="26.25" hidden="1" customHeight="1">
      <c r="A23" s="45"/>
      <c r="B23" s="96"/>
      <c r="C23" s="95"/>
      <c r="D23" s="7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452"/>
      <c r="Q23" s="452"/>
      <c r="R23" s="452"/>
      <c r="S23" s="452"/>
      <c r="T23" s="452"/>
      <c r="U23" s="452"/>
      <c r="V23" s="452"/>
      <c r="W23" s="452"/>
      <c r="X23" s="78"/>
      <c r="Y23" s="77"/>
    </row>
    <row r="24" spans="1:25" ht="10.5" hidden="1" customHeight="1">
      <c r="A24" s="45"/>
      <c r="B24" s="96"/>
      <c r="C24" s="95"/>
      <c r="D24" s="79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7"/>
    </row>
    <row r="25" spans="1:25" ht="14.25" hidden="1" customHeight="1">
      <c r="A25" s="45"/>
      <c r="B25" s="96"/>
      <c r="C25" s="95"/>
      <c r="D25" s="7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7"/>
    </row>
    <row r="26" spans="1:25" ht="12" hidden="1" customHeight="1">
      <c r="A26" s="45"/>
      <c r="B26" s="96"/>
      <c r="C26" s="95"/>
      <c r="D26" s="7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7"/>
    </row>
    <row r="27" spans="1:25" ht="14.25" hidden="1" customHeight="1">
      <c r="A27" s="45"/>
      <c r="B27" s="96"/>
      <c r="C27" s="95"/>
      <c r="D27" s="7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7"/>
    </row>
    <row r="28" spans="1:25" ht="15" hidden="1">
      <c r="A28" s="45"/>
      <c r="B28" s="96"/>
      <c r="C28" s="95"/>
      <c r="D28" s="7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7"/>
    </row>
    <row r="29" spans="1:25" ht="6" hidden="1" customHeight="1">
      <c r="A29" s="45"/>
      <c r="B29" s="96"/>
      <c r="C29" s="95"/>
      <c r="D29" s="7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7"/>
    </row>
    <row r="30" spans="1:25" ht="15" hidden="1">
      <c r="A30" s="45"/>
      <c r="B30" s="96"/>
      <c r="C30" s="95"/>
      <c r="D30" s="7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7"/>
    </row>
    <row r="31" spans="1:25" ht="9.75" hidden="1" customHeight="1">
      <c r="A31" s="45"/>
      <c r="B31" s="96"/>
      <c r="C31" s="95"/>
      <c r="D31" s="7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7"/>
    </row>
    <row r="32" spans="1:25" ht="15" hidden="1">
      <c r="A32" s="45"/>
      <c r="B32" s="96"/>
      <c r="C32" s="95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7"/>
    </row>
    <row r="33" spans="1:25" ht="34.5" hidden="1" customHeight="1">
      <c r="A33" s="45"/>
      <c r="B33" s="96"/>
      <c r="C33" s="95"/>
      <c r="D33" s="8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77"/>
    </row>
    <row r="34" spans="1:25" ht="15" hidden="1">
      <c r="A34" s="45"/>
      <c r="B34" s="96"/>
      <c r="C34" s="95"/>
      <c r="D34" s="8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77"/>
    </row>
    <row r="35" spans="1:25" ht="24" hidden="1" customHeight="1">
      <c r="A35" s="45"/>
      <c r="B35" s="96"/>
      <c r="C35" s="95"/>
      <c r="D35" s="79"/>
      <c r="E35" s="451" t="s">
        <v>384</v>
      </c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77"/>
    </row>
    <row r="36" spans="1:25" ht="38.25" hidden="1" customHeight="1">
      <c r="A36" s="45"/>
      <c r="B36" s="96"/>
      <c r="C36" s="95"/>
      <c r="D36" s="79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1"/>
      <c r="Y36" s="77"/>
    </row>
    <row r="37" spans="1:25" ht="9.75" hidden="1" customHeight="1">
      <c r="A37" s="45"/>
      <c r="B37" s="96"/>
      <c r="C37" s="95"/>
      <c r="D37" s="79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77"/>
    </row>
    <row r="38" spans="1:25" ht="51" hidden="1" customHeight="1">
      <c r="A38" s="45"/>
      <c r="B38" s="96"/>
      <c r="C38" s="95"/>
      <c r="D38" s="79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W38" s="451"/>
      <c r="X38" s="451"/>
      <c r="Y38" s="77"/>
    </row>
    <row r="39" spans="1:25" ht="15" hidden="1" customHeight="1">
      <c r="A39" s="45"/>
      <c r="B39" s="96"/>
      <c r="C39" s="95"/>
      <c r="D39" s="79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1"/>
      <c r="V39" s="451"/>
      <c r="W39" s="451"/>
      <c r="X39" s="451"/>
      <c r="Y39" s="77"/>
    </row>
    <row r="40" spans="1:25" ht="12" hidden="1" customHeight="1">
      <c r="A40" s="45"/>
      <c r="B40" s="96"/>
      <c r="C40" s="95"/>
      <c r="D40" s="79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77"/>
    </row>
    <row r="41" spans="1:25" ht="15" hidden="1">
      <c r="A41" s="45"/>
      <c r="B41" s="96"/>
      <c r="C41" s="95"/>
      <c r="D41" s="79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77"/>
    </row>
    <row r="42" spans="1:25" ht="15" hidden="1">
      <c r="A42" s="45"/>
      <c r="B42" s="96"/>
      <c r="C42" s="95"/>
      <c r="D42" s="79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77"/>
    </row>
    <row r="43" spans="1:25" ht="8.25" hidden="1" customHeight="1">
      <c r="A43" s="45"/>
      <c r="B43" s="96"/>
      <c r="C43" s="95"/>
      <c r="D43" s="79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77"/>
    </row>
    <row r="44" spans="1:25" ht="27.75" hidden="1" customHeight="1">
      <c r="A44" s="45"/>
      <c r="B44" s="96"/>
      <c r="C44" s="95"/>
      <c r="D44" s="84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77"/>
    </row>
    <row r="45" spans="1:25" ht="15" hidden="1">
      <c r="A45" s="45"/>
      <c r="B45" s="96"/>
      <c r="C45" s="95"/>
      <c r="D45" s="84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77"/>
    </row>
    <row r="46" spans="1:25" ht="24" hidden="1" customHeight="1">
      <c r="A46" s="45"/>
      <c r="B46" s="96"/>
      <c r="C46" s="95"/>
      <c r="D46" s="79"/>
      <c r="E46" s="451" t="s">
        <v>178</v>
      </c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77"/>
    </row>
    <row r="47" spans="1:25" ht="37.5" hidden="1" customHeight="1">
      <c r="A47" s="45"/>
      <c r="B47" s="96"/>
      <c r="C47" s="95"/>
      <c r="D47" s="79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77"/>
    </row>
    <row r="48" spans="1:25" ht="24" hidden="1" customHeight="1">
      <c r="A48" s="45"/>
      <c r="B48" s="96"/>
      <c r="C48" s="95"/>
      <c r="D48" s="79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451"/>
      <c r="P48" s="451"/>
      <c r="Q48" s="451"/>
      <c r="R48" s="451"/>
      <c r="S48" s="451"/>
      <c r="T48" s="451"/>
      <c r="U48" s="451"/>
      <c r="V48" s="451"/>
      <c r="W48" s="451"/>
      <c r="X48" s="451"/>
      <c r="Y48" s="77"/>
    </row>
    <row r="49" spans="1:25" ht="51" hidden="1" customHeight="1">
      <c r="A49" s="45"/>
      <c r="B49" s="96"/>
      <c r="C49" s="95"/>
      <c r="D49" s="79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  <c r="V49" s="451"/>
      <c r="W49" s="451"/>
      <c r="X49" s="451"/>
      <c r="Y49" s="77"/>
    </row>
    <row r="50" spans="1:25" ht="12" hidden="1" customHeight="1">
      <c r="A50" s="45"/>
      <c r="B50" s="96"/>
      <c r="C50" s="95"/>
      <c r="D50" s="79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  <c r="V50" s="451"/>
      <c r="W50" s="451"/>
      <c r="X50" s="451"/>
      <c r="Y50" s="77"/>
    </row>
    <row r="51" spans="1:25" ht="9" hidden="1" customHeight="1">
      <c r="A51" s="45"/>
      <c r="B51" s="96"/>
      <c r="C51" s="95"/>
      <c r="D51" s="79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77"/>
    </row>
    <row r="52" spans="1:25" ht="10.5" hidden="1" customHeight="1">
      <c r="A52" s="45"/>
      <c r="B52" s="96"/>
      <c r="C52" s="95"/>
      <c r="D52" s="79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451"/>
      <c r="Y52" s="77"/>
    </row>
    <row r="53" spans="1:25" ht="10.5" hidden="1" customHeight="1">
      <c r="A53" s="45"/>
      <c r="B53" s="96"/>
      <c r="C53" s="95"/>
      <c r="D53" s="79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1"/>
      <c r="R53" s="451"/>
      <c r="S53" s="451"/>
      <c r="T53" s="451"/>
      <c r="U53" s="451"/>
      <c r="V53" s="451"/>
      <c r="W53" s="451"/>
      <c r="X53" s="451"/>
      <c r="Y53" s="77"/>
    </row>
    <row r="54" spans="1:25" ht="8.25" hidden="1" customHeight="1">
      <c r="A54" s="45"/>
      <c r="B54" s="96"/>
      <c r="C54" s="95"/>
      <c r="D54" s="79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451"/>
      <c r="V54" s="451"/>
      <c r="W54" s="451"/>
      <c r="X54" s="451"/>
      <c r="Y54" s="77"/>
    </row>
    <row r="55" spans="1:25" ht="21.75" hidden="1" customHeight="1">
      <c r="A55" s="45"/>
      <c r="B55" s="96"/>
      <c r="C55" s="95"/>
      <c r="D55" s="79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77"/>
    </row>
    <row r="56" spans="1:25" ht="7.5" hidden="1" customHeight="1">
      <c r="A56" s="45"/>
      <c r="B56" s="96"/>
      <c r="C56" s="95"/>
      <c r="D56" s="84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  <c r="S56" s="451"/>
      <c r="T56" s="451"/>
      <c r="U56" s="451"/>
      <c r="V56" s="451"/>
      <c r="W56" s="451"/>
      <c r="X56" s="451"/>
      <c r="Y56" s="77"/>
    </row>
    <row r="57" spans="1:25" ht="15" hidden="1">
      <c r="A57" s="45"/>
      <c r="B57" s="96"/>
      <c r="C57" s="95"/>
      <c r="D57" s="84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51"/>
      <c r="U57" s="451"/>
      <c r="V57" s="451"/>
      <c r="W57" s="451"/>
      <c r="X57" s="451"/>
      <c r="Y57" s="77"/>
    </row>
    <row r="58" spans="1:25" ht="15" hidden="1" customHeight="1">
      <c r="A58" s="45"/>
      <c r="B58" s="96"/>
      <c r="C58" s="95"/>
      <c r="D58" s="79"/>
      <c r="E58" s="469" t="s">
        <v>506</v>
      </c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69"/>
      <c r="R58" s="469"/>
      <c r="S58" s="469"/>
      <c r="T58" s="469"/>
      <c r="U58" s="469"/>
      <c r="V58" s="45"/>
      <c r="W58" s="45"/>
      <c r="X58" s="45"/>
      <c r="Y58" s="77"/>
    </row>
    <row r="59" spans="1:25" ht="15" hidden="1" customHeight="1">
      <c r="A59" s="45"/>
      <c r="B59" s="96"/>
      <c r="C59" s="95"/>
      <c r="D59" s="79"/>
      <c r="E59" s="467"/>
      <c r="F59" s="467"/>
      <c r="G59" s="467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77"/>
    </row>
    <row r="60" spans="1:25" ht="15" hidden="1" customHeight="1">
      <c r="A60" s="45"/>
      <c r="B60" s="96"/>
      <c r="C60" s="95"/>
      <c r="D60" s="79"/>
      <c r="E60" s="467"/>
      <c r="F60" s="467"/>
      <c r="G60" s="467"/>
      <c r="H60" s="472"/>
      <c r="I60" s="472"/>
      <c r="J60" s="472"/>
      <c r="K60" s="472"/>
      <c r="L60" s="472"/>
      <c r="M60" s="472"/>
      <c r="N60" s="472"/>
      <c r="O60" s="472"/>
      <c r="P60" s="472"/>
      <c r="Q60" s="472"/>
      <c r="R60" s="472"/>
      <c r="S60" s="472"/>
      <c r="T60" s="472"/>
      <c r="U60" s="472"/>
      <c r="V60" s="472"/>
      <c r="W60" s="472"/>
      <c r="X60" s="472"/>
      <c r="Y60" s="77"/>
    </row>
    <row r="61" spans="1:25" ht="15" hidden="1">
      <c r="A61" s="45"/>
      <c r="B61" s="96"/>
      <c r="C61" s="95"/>
      <c r="D61" s="79"/>
      <c r="E61" s="88"/>
      <c r="F61" s="86"/>
      <c r="G61" s="87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77"/>
    </row>
    <row r="62" spans="1:25" ht="27.75" hidden="1" customHeight="1">
      <c r="A62" s="45"/>
      <c r="B62" s="96"/>
      <c r="C62" s="95"/>
      <c r="D62" s="7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7"/>
    </row>
    <row r="63" spans="1:25" ht="15" hidden="1">
      <c r="A63" s="45"/>
      <c r="B63" s="96"/>
      <c r="C63" s="95"/>
      <c r="D63" s="7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7"/>
    </row>
    <row r="64" spans="1:25" ht="15" hidden="1">
      <c r="A64" s="45"/>
      <c r="B64" s="96"/>
      <c r="C64" s="95"/>
      <c r="D64" s="7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7"/>
    </row>
    <row r="65" spans="1:25" ht="15" hidden="1">
      <c r="A65" s="45"/>
      <c r="B65" s="96"/>
      <c r="C65" s="95"/>
      <c r="D65" s="7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7"/>
    </row>
    <row r="66" spans="1:25" ht="15" hidden="1">
      <c r="A66" s="45"/>
      <c r="B66" s="96"/>
      <c r="C66" s="95"/>
      <c r="D66" s="7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7"/>
    </row>
    <row r="67" spans="1:25" ht="53.25" hidden="1" customHeight="1">
      <c r="A67" s="45"/>
      <c r="B67" s="96"/>
      <c r="C67" s="95"/>
      <c r="D67" s="7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7"/>
    </row>
    <row r="68" spans="1:25" ht="15" hidden="1">
      <c r="A68" s="45"/>
      <c r="B68" s="96"/>
      <c r="C68" s="95"/>
      <c r="D68" s="84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77"/>
    </row>
    <row r="69" spans="1:25" ht="15" hidden="1">
      <c r="A69" s="45"/>
      <c r="B69" s="96"/>
      <c r="C69" s="95"/>
      <c r="D69" s="84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77"/>
    </row>
    <row r="70" spans="1:25" ht="15" hidden="1">
      <c r="A70" s="45"/>
      <c r="B70" s="96"/>
      <c r="C70" s="95"/>
      <c r="D70" s="79"/>
      <c r="E70" s="469" t="s">
        <v>507</v>
      </c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69"/>
      <c r="Q70" s="469"/>
      <c r="R70" s="469"/>
      <c r="S70" s="469"/>
      <c r="T70" s="469"/>
      <c r="U70" s="45"/>
      <c r="V70" s="54"/>
      <c r="W70" s="54"/>
      <c r="X70" s="54"/>
      <c r="Y70" s="77"/>
    </row>
    <row r="71" spans="1:25" ht="15" hidden="1">
      <c r="A71" s="45"/>
      <c r="B71" s="96"/>
      <c r="C71" s="95"/>
      <c r="D71" s="79"/>
      <c r="E71" s="470" t="s">
        <v>508</v>
      </c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18"/>
      <c r="V71" s="418"/>
      <c r="W71" s="418"/>
      <c r="X71" s="418"/>
      <c r="Y71" s="77"/>
    </row>
    <row r="72" spans="1:25" ht="15" hidden="1">
      <c r="A72" s="45"/>
      <c r="B72" s="96"/>
      <c r="C72" s="95"/>
      <c r="D72" s="79"/>
      <c r="E72" s="73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77"/>
    </row>
    <row r="73" spans="1:25" ht="15" hidden="1" customHeight="1">
      <c r="A73" s="45"/>
      <c r="B73" s="96"/>
      <c r="C73" s="95"/>
      <c r="D73" s="79"/>
      <c r="E73" s="73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77"/>
    </row>
    <row r="74" spans="1:25" ht="15" hidden="1">
      <c r="A74" s="45"/>
      <c r="B74" s="96"/>
      <c r="C74" s="95"/>
      <c r="D74" s="79"/>
      <c r="E74" s="73"/>
      <c r="F74" s="416"/>
      <c r="G74" s="416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6"/>
      <c r="X74" s="416"/>
      <c r="Y74" s="77"/>
    </row>
    <row r="75" spans="1:25" ht="15" hidden="1" customHeight="1">
      <c r="A75" s="45"/>
      <c r="B75" s="96"/>
      <c r="C75" s="95"/>
      <c r="D75" s="79"/>
      <c r="E75" s="73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77"/>
    </row>
    <row r="76" spans="1:25" ht="8.1" hidden="1" customHeight="1">
      <c r="A76" s="45"/>
      <c r="B76" s="96"/>
      <c r="C76" s="95"/>
      <c r="D76" s="79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77"/>
    </row>
    <row r="77" spans="1:25" ht="15" hidden="1">
      <c r="A77" s="45"/>
      <c r="B77" s="96"/>
      <c r="C77" s="95"/>
      <c r="D77" s="79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77"/>
    </row>
    <row r="78" spans="1:25" ht="15" hidden="1">
      <c r="A78" s="45"/>
      <c r="B78" s="96"/>
      <c r="C78" s="95"/>
      <c r="D78" s="79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77"/>
    </row>
    <row r="79" spans="1:25" ht="15" hidden="1">
      <c r="A79" s="45"/>
      <c r="B79" s="96"/>
      <c r="C79" s="95"/>
      <c r="D79" s="79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77"/>
    </row>
    <row r="80" spans="1:25" ht="15" hidden="1">
      <c r="A80" s="45"/>
      <c r="B80" s="96"/>
      <c r="C80" s="95"/>
      <c r="D80" s="79"/>
      <c r="E80" s="420"/>
      <c r="F80" s="420"/>
      <c r="G80" s="420"/>
      <c r="H80" s="420"/>
      <c r="I80" s="420"/>
      <c r="J80" s="420"/>
      <c r="K80" s="420"/>
      <c r="L80" s="420"/>
      <c r="M80" s="420"/>
      <c r="N80" s="420"/>
      <c r="O80" s="420"/>
      <c r="P80" s="420"/>
      <c r="Q80" s="420"/>
      <c r="R80" s="420"/>
      <c r="S80" s="420"/>
      <c r="T80" s="420"/>
      <c r="U80" s="420"/>
      <c r="V80" s="420"/>
      <c r="W80" s="420"/>
      <c r="X80" s="420"/>
      <c r="Y80" s="77"/>
    </row>
    <row r="81" spans="1:25" ht="15" hidden="1">
      <c r="A81" s="45"/>
      <c r="B81" s="96"/>
      <c r="C81" s="95"/>
      <c r="D81" s="79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77"/>
    </row>
    <row r="82" spans="1:25" ht="15" hidden="1">
      <c r="A82" s="45"/>
      <c r="B82" s="96"/>
      <c r="C82" s="95"/>
      <c r="D82" s="79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77"/>
    </row>
    <row r="83" spans="1:25" ht="15" hidden="1">
      <c r="A83" s="45"/>
      <c r="B83" s="96"/>
      <c r="C83" s="95"/>
      <c r="D83" s="79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77"/>
    </row>
    <row r="84" spans="1:25" ht="15" hidden="1">
      <c r="A84" s="45"/>
      <c r="B84" s="96"/>
      <c r="C84" s="95"/>
      <c r="D84" s="79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77"/>
    </row>
    <row r="85" spans="1:25" ht="15" hidden="1">
      <c r="A85" s="45"/>
      <c r="B85" s="96"/>
      <c r="C85" s="95"/>
      <c r="D85" s="79"/>
      <c r="Y85" s="77"/>
    </row>
    <row r="86" spans="1:25" ht="15" hidden="1">
      <c r="A86" s="45"/>
      <c r="B86" s="96"/>
      <c r="C86" s="95"/>
      <c r="D86" s="79"/>
      <c r="E86" s="465"/>
      <c r="F86" s="465"/>
      <c r="G86" s="465"/>
      <c r="H86" s="466"/>
      <c r="I86" s="466"/>
      <c r="J86" s="466"/>
      <c r="K86" s="466"/>
      <c r="L86" s="466"/>
      <c r="M86" s="466"/>
      <c r="N86" s="466"/>
      <c r="O86" s="466"/>
      <c r="P86" s="466"/>
      <c r="Q86" s="466"/>
      <c r="R86" s="466"/>
      <c r="S86" s="466"/>
      <c r="T86" s="466"/>
      <c r="U86" s="466"/>
      <c r="V86" s="466"/>
      <c r="W86" s="466"/>
      <c r="X86" s="466"/>
      <c r="Y86" s="77"/>
    </row>
    <row r="87" spans="1:25" ht="15" hidden="1" customHeight="1">
      <c r="A87" s="45"/>
      <c r="B87" s="96"/>
      <c r="C87" s="95"/>
      <c r="D87" s="79"/>
      <c r="E87" s="467"/>
      <c r="F87" s="467"/>
      <c r="G87" s="467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77"/>
    </row>
    <row r="88" spans="1:25" ht="15" hidden="1" customHeight="1">
      <c r="A88" s="45"/>
      <c r="B88" s="96"/>
      <c r="C88" s="95"/>
      <c r="D88" s="79"/>
      <c r="E88" s="467"/>
      <c r="F88" s="467"/>
      <c r="G88" s="467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  <c r="T88" s="468"/>
      <c r="U88" s="468"/>
      <c r="V88" s="468"/>
      <c r="W88" s="468"/>
      <c r="X88" s="468"/>
      <c r="Y88" s="77"/>
    </row>
    <row r="89" spans="1:25" ht="15" hidden="1" customHeight="1">
      <c r="A89" s="45"/>
      <c r="B89" s="96"/>
      <c r="C89" s="95"/>
      <c r="D89" s="79"/>
      <c r="E89" s="88"/>
      <c r="F89" s="86"/>
      <c r="G89" s="87"/>
      <c r="H89" s="465"/>
      <c r="I89" s="465"/>
      <c r="J89" s="465"/>
      <c r="K89" s="465"/>
      <c r="L89" s="465"/>
      <c r="M89" s="465"/>
      <c r="N89" s="465"/>
      <c r="O89" s="465"/>
      <c r="P89" s="465"/>
      <c r="Q89" s="465"/>
      <c r="R89" s="465"/>
      <c r="S89" s="465"/>
      <c r="T89" s="465"/>
      <c r="U89" s="465"/>
      <c r="V89" s="465"/>
      <c r="W89" s="465"/>
      <c r="X89" s="465"/>
      <c r="Y89" s="77"/>
    </row>
    <row r="90" spans="1:25" ht="15" hidden="1">
      <c r="A90" s="45"/>
      <c r="B90" s="96"/>
      <c r="C90" s="95"/>
      <c r="D90" s="79"/>
      <c r="E90" s="78"/>
      <c r="F90" s="78"/>
      <c r="G90" s="78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78"/>
      <c r="X90" s="78"/>
      <c r="Y90" s="77"/>
    </row>
    <row r="91" spans="1:25" ht="15" hidden="1">
      <c r="A91" s="45"/>
      <c r="B91" s="96"/>
      <c r="C91" s="95"/>
      <c r="D91" s="7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7"/>
    </row>
    <row r="92" spans="1:25" ht="15" hidden="1">
      <c r="A92" s="45"/>
      <c r="B92" s="96"/>
      <c r="C92" s="95"/>
      <c r="D92" s="7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7"/>
    </row>
    <row r="93" spans="1:25" ht="15" hidden="1">
      <c r="A93" s="45"/>
      <c r="B93" s="96"/>
      <c r="C93" s="95"/>
      <c r="D93" s="7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7"/>
    </row>
    <row r="94" spans="1:25" ht="15" hidden="1">
      <c r="A94" s="45"/>
      <c r="B94" s="96"/>
      <c r="C94" s="95"/>
      <c r="D94" s="7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7"/>
    </row>
    <row r="95" spans="1:25" ht="15" hidden="1">
      <c r="A95" s="45"/>
      <c r="B95" s="96"/>
      <c r="C95" s="95"/>
      <c r="D95" s="7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7"/>
    </row>
    <row r="96" spans="1:25" ht="15" hidden="1">
      <c r="A96" s="45"/>
      <c r="B96" s="96"/>
      <c r="C96" s="95"/>
      <c r="D96" s="7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7"/>
    </row>
    <row r="97" spans="1:27" ht="15" hidden="1">
      <c r="A97" s="45"/>
      <c r="B97" s="96"/>
      <c r="C97" s="95"/>
      <c r="D97" s="7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7"/>
    </row>
    <row r="98" spans="1:27" ht="15" hidden="1">
      <c r="A98" s="45"/>
      <c r="B98" s="96"/>
      <c r="C98" s="95"/>
      <c r="D98" s="7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7"/>
    </row>
    <row r="99" spans="1:27" ht="15" hidden="1">
      <c r="A99" s="45"/>
      <c r="B99" s="96"/>
      <c r="C99" s="95"/>
      <c r="D99" s="7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7"/>
    </row>
    <row r="100" spans="1:27" ht="15" hidden="1">
      <c r="A100" s="45"/>
      <c r="B100" s="96"/>
      <c r="C100" s="95"/>
      <c r="D100" s="7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7"/>
    </row>
    <row r="101" spans="1:27" ht="27" hidden="1" customHeight="1">
      <c r="A101" s="45"/>
      <c r="B101" s="96"/>
      <c r="C101" s="95"/>
      <c r="D101" s="84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77"/>
    </row>
    <row r="102" spans="1:27" ht="15" hidden="1">
      <c r="A102" s="45"/>
      <c r="B102" s="96"/>
      <c r="C102" s="95"/>
      <c r="D102" s="84"/>
      <c r="Y102" s="77"/>
    </row>
    <row r="103" spans="1:27" ht="25.5" hidden="1" customHeight="1">
      <c r="A103" s="45"/>
      <c r="B103" s="96"/>
      <c r="C103" s="95"/>
      <c r="D103" s="79"/>
      <c r="E103" s="471" t="s">
        <v>177</v>
      </c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77"/>
    </row>
    <row r="104" spans="1:27" ht="15" hidden="1" customHeight="1">
      <c r="A104" s="45"/>
      <c r="B104" s="96"/>
      <c r="C104" s="95"/>
      <c r="D104" s="79"/>
      <c r="E104" s="78"/>
      <c r="F104" s="78"/>
      <c r="G104" s="78"/>
      <c r="H104" s="81"/>
      <c r="I104" s="81"/>
      <c r="J104" s="81"/>
      <c r="K104" s="81"/>
      <c r="L104" s="81"/>
      <c r="M104" s="81"/>
      <c r="N104" s="81"/>
      <c r="O104" s="80"/>
      <c r="P104" s="80"/>
      <c r="Q104" s="80"/>
      <c r="R104" s="80"/>
      <c r="S104" s="80"/>
      <c r="T104" s="80"/>
      <c r="U104" s="78"/>
      <c r="V104" s="78"/>
      <c r="W104" s="78"/>
      <c r="X104" s="78"/>
      <c r="Y104" s="77"/>
    </row>
    <row r="105" spans="1:27" ht="15" hidden="1" customHeight="1">
      <c r="A105" s="45"/>
      <c r="B105" s="96"/>
      <c r="C105" s="95"/>
      <c r="D105" s="79"/>
      <c r="E105" s="82"/>
      <c r="F105" s="464" t="s">
        <v>176</v>
      </c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  <c r="R105" s="464"/>
      <c r="S105" s="464"/>
      <c r="T105" s="80"/>
      <c r="U105" s="78"/>
      <c r="V105" s="78"/>
      <c r="W105" s="78"/>
      <c r="X105" s="78"/>
      <c r="Y105" s="77"/>
      <c r="AA105" s="97" t="s">
        <v>174</v>
      </c>
    </row>
    <row r="106" spans="1:27" ht="15" hidden="1" customHeight="1">
      <c r="A106" s="45"/>
      <c r="B106" s="96"/>
      <c r="C106" s="95"/>
      <c r="D106" s="79"/>
      <c r="E106" s="78"/>
      <c r="F106" s="78"/>
      <c r="G106" s="78"/>
      <c r="H106" s="81"/>
      <c r="I106" s="81"/>
      <c r="J106" s="81"/>
      <c r="K106" s="81"/>
      <c r="L106" s="81"/>
      <c r="M106" s="81"/>
      <c r="N106" s="81"/>
      <c r="O106" s="80"/>
      <c r="P106" s="80"/>
      <c r="Q106" s="80"/>
      <c r="R106" s="80"/>
      <c r="S106" s="80"/>
      <c r="T106" s="80"/>
      <c r="U106" s="78"/>
      <c r="V106" s="78"/>
      <c r="W106" s="78"/>
      <c r="X106" s="78"/>
      <c r="Y106" s="77"/>
    </row>
    <row r="107" spans="1:27" ht="15" hidden="1">
      <c r="A107" s="45"/>
      <c r="B107" s="96"/>
      <c r="C107" s="95"/>
      <c r="D107" s="79"/>
      <c r="E107" s="78"/>
      <c r="F107" s="464" t="s">
        <v>175</v>
      </c>
      <c r="G107" s="464"/>
      <c r="H107" s="464"/>
      <c r="I107" s="464"/>
      <c r="J107" s="464"/>
      <c r="K107" s="464"/>
      <c r="L107" s="464"/>
      <c r="M107" s="464"/>
      <c r="N107" s="464"/>
      <c r="O107" s="464"/>
      <c r="P107" s="464"/>
      <c r="Q107" s="464"/>
      <c r="R107" s="464"/>
      <c r="S107" s="464"/>
      <c r="T107" s="464"/>
      <c r="U107" s="464"/>
      <c r="V107" s="464"/>
      <c r="W107" s="464"/>
      <c r="X107" s="464"/>
      <c r="Y107" s="77"/>
    </row>
    <row r="108" spans="1:27" ht="15" hidden="1">
      <c r="A108" s="45"/>
      <c r="B108" s="96"/>
      <c r="C108" s="95"/>
      <c r="D108" s="7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7"/>
    </row>
    <row r="109" spans="1:27" ht="15" hidden="1">
      <c r="A109" s="45"/>
      <c r="B109" s="96"/>
      <c r="C109" s="95"/>
      <c r="D109" s="7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7"/>
    </row>
    <row r="110" spans="1:27" ht="15" hidden="1">
      <c r="A110" s="45"/>
      <c r="B110" s="96"/>
      <c r="C110" s="95"/>
      <c r="D110" s="7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7"/>
    </row>
    <row r="111" spans="1:27" ht="15" hidden="1">
      <c r="A111" s="45"/>
      <c r="B111" s="96"/>
      <c r="C111" s="95"/>
      <c r="D111" s="7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7"/>
    </row>
    <row r="112" spans="1:27" ht="15" hidden="1">
      <c r="A112" s="45"/>
      <c r="B112" s="96"/>
      <c r="C112" s="95"/>
      <c r="D112" s="7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7"/>
    </row>
    <row r="113" spans="1:25" ht="15" hidden="1">
      <c r="A113" s="45"/>
      <c r="B113" s="96"/>
      <c r="C113" s="95"/>
      <c r="D113" s="7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7"/>
    </row>
    <row r="114" spans="1:25" ht="25.5" hidden="1" customHeight="1">
      <c r="A114" s="45"/>
      <c r="B114" s="96"/>
      <c r="C114" s="95"/>
      <c r="D114" s="7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7"/>
    </row>
    <row r="115" spans="1:25" ht="11.25" hidden="1" customHeight="1">
      <c r="A115" s="45"/>
      <c r="B115" s="96"/>
      <c r="C115" s="95"/>
      <c r="D115" s="7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7"/>
    </row>
    <row r="116" spans="1:25" ht="8.25" hidden="1" customHeight="1">
      <c r="A116" s="45"/>
      <c r="B116" s="96"/>
      <c r="C116" s="95"/>
      <c r="D116" s="7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7"/>
    </row>
    <row r="117" spans="1:25" ht="10.5" hidden="1" customHeight="1">
      <c r="A117" s="45"/>
      <c r="B117" s="96"/>
      <c r="C117" s="95"/>
      <c r="D117" s="7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7"/>
    </row>
    <row r="118" spans="1:25" ht="15" customHeight="1">
      <c r="A118" s="45"/>
      <c r="B118" s="94"/>
      <c r="C118" s="93"/>
      <c r="D118" s="76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4"/>
    </row>
  </sheetData>
  <sheetProtection algorithmName="SHA-512" hashValue="jwyUYLo+7d9QklY2Y8yE+zmD6N/GBj+V799L+MIVEysu9EG30mpBP6uYmsZYJjy4bXdcv2mOsqkPbzkVwm424g==" saltValue="kUgKcjbBhem6sFSTvcDNQw==" spinCount="100000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GVS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6"/>
  <sheetViews>
    <sheetView showGridLines="0" topLeftCell="C6" zoomScaleNormal="100" workbookViewId="0">
      <selection activeCell="E19" sqref="E19"/>
    </sheetView>
  </sheetViews>
  <sheetFormatPr defaultRowHeight="14.25"/>
  <cols>
    <col min="1" max="2" width="9.140625" style="13" hidden="1" customWidth="1"/>
    <col min="3" max="3" width="3.7109375" style="58" customWidth="1"/>
    <col min="4" max="4" width="6.28515625" style="13" bestFit="1" customWidth="1"/>
    <col min="5" max="5" width="94.85546875" style="13" customWidth="1"/>
    <col min="6" max="16384" width="9.140625" style="13"/>
  </cols>
  <sheetData>
    <row r="1" spans="3:9" hidden="1"/>
    <row r="2" spans="3:9" hidden="1"/>
    <row r="3" spans="3:9" hidden="1"/>
    <row r="4" spans="3:9" hidden="1"/>
    <row r="5" spans="3:9" hidden="1"/>
    <row r="6" spans="3:9" s="339" customFormat="1" ht="6">
      <c r="C6" s="370"/>
      <c r="D6" s="369"/>
      <c r="E6" s="369"/>
    </row>
    <row r="7" spans="3:9" ht="18.95" customHeight="1">
      <c r="C7" s="59"/>
      <c r="D7" s="488" t="s">
        <v>460</v>
      </c>
      <c r="E7" s="490"/>
    </row>
    <row r="8" spans="3:9" s="339" customFormat="1" ht="6">
      <c r="C8" s="370"/>
      <c r="D8" s="369"/>
      <c r="E8" s="369"/>
    </row>
    <row r="9" spans="3:9" ht="15.95" customHeight="1">
      <c r="C9" s="59"/>
      <c r="D9" s="202" t="s">
        <v>32</v>
      </c>
      <c r="E9" s="180" t="s">
        <v>252</v>
      </c>
    </row>
    <row r="10" spans="3:9" ht="12" customHeight="1">
      <c r="C10" s="59"/>
      <c r="D10" s="44" t="s">
        <v>33</v>
      </c>
      <c r="E10" s="44" t="s">
        <v>5</v>
      </c>
    </row>
    <row r="11" spans="3:9" ht="11.25" hidden="1" customHeight="1">
      <c r="C11" s="59"/>
      <c r="D11" s="270">
        <v>0</v>
      </c>
      <c r="E11" s="271"/>
    </row>
    <row r="12" spans="3:9" ht="15" customHeight="1">
      <c r="C12" s="170"/>
      <c r="D12" s="171">
        <v>1</v>
      </c>
      <c r="E12" s="450" t="s">
        <v>1546</v>
      </c>
    </row>
    <row r="13" spans="3:9" ht="26.25" customHeight="1">
      <c r="C13" s="170" t="s">
        <v>1544</v>
      </c>
      <c r="D13" s="171">
        <v>2</v>
      </c>
      <c r="E13" s="450" t="s">
        <v>1547</v>
      </c>
    </row>
    <row r="14" spans="3:9" ht="12" customHeight="1">
      <c r="C14" s="59"/>
      <c r="D14" s="272"/>
      <c r="E14" s="273" t="s">
        <v>113</v>
      </c>
    </row>
    <row r="15" spans="3:9" ht="3" customHeight="1"/>
    <row r="16" spans="3:9" ht="22.5" customHeight="1">
      <c r="C16" s="274"/>
      <c r="D16" s="516" t="s">
        <v>475</v>
      </c>
      <c r="E16" s="517"/>
      <c r="F16" s="275"/>
      <c r="G16" s="275"/>
      <c r="H16" s="275"/>
      <c r="I16" s="275"/>
    </row>
  </sheetData>
  <sheetProtection algorithmName="SHA-512" hashValue="WQqDpE4P/x/zojNNvlDpdD3ZdWVmP/LsOZ2tPfYKV6mHeh5/uEceSa+oPgf5a30z+5tPm60aN+Dna2tQTk/fAQ==" saltValue="V7NL1xZvh+cJzh9tkdS4nA==" spinCount="100000" sheet="1" objects="1" scenarios="1" formatColumns="0" formatRows="0"/>
  <mergeCells count="2">
    <mergeCell ref="D7:E7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3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3" customWidth="1"/>
    <col min="2" max="2" width="36.7109375" style="13" customWidth="1"/>
    <col min="3" max="3" width="103.28515625" style="13" customWidth="1"/>
    <col min="4" max="4" width="17.7109375" style="13" customWidth="1"/>
    <col min="5" max="16384" width="9.140625" style="13"/>
  </cols>
  <sheetData>
    <row r="1" spans="2:5" s="339" customFormat="1" ht="6"/>
    <row r="2" spans="2:5" ht="22.5">
      <c r="B2" s="518" t="s">
        <v>12</v>
      </c>
      <c r="C2" s="518"/>
      <c r="D2" s="518"/>
      <c r="E2" s="335"/>
    </row>
    <row r="3" spans="2:5" s="339" customFormat="1" ht="6"/>
    <row r="4" spans="2:5" ht="21.75" customHeight="1">
      <c r="B4" s="441" t="s">
        <v>30</v>
      </c>
      <c r="C4" s="441" t="s">
        <v>31</v>
      </c>
      <c r="D4" s="441" t="s">
        <v>24</v>
      </c>
    </row>
  </sheetData>
  <sheetProtection algorithmName="SHA-512" hashValue="IeE343Gu9qjJR+D8IxWbpjij411CCFq4D6zQ9EMGunw7nfblQFD60AkHCi/GrngsBKBrXBm7oH63BV4n2erfMA==" saltValue="pJvxfR0p9tS91hKVz+ia5Q==" spinCount="100000" sheet="1" objects="1" scenarios="1" formatColumns="0" formatRows="0" autoFilter="0"/>
  <autoFilter ref="B4:D4" xr:uid="{00000000-0009-0000-0000-00000A000000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A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/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4"/>
    <col min="2" max="2" width="65.28515625" style="194" customWidth="1"/>
    <col min="3" max="3" width="41" style="194" customWidth="1"/>
    <col min="4" max="16384" width="9.140625" style="194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194"/>
    <col min="2" max="2" width="65.28515625" style="194" customWidth="1"/>
    <col min="3" max="3" width="41" style="194" customWidth="1"/>
    <col min="4" max="16384" width="9.140625" style="194"/>
  </cols>
  <sheetData>
    <row r="1" spans="1:2">
      <c r="A1" s="194" t="s">
        <v>371</v>
      </c>
      <c r="B1" s="194" t="s">
        <v>372</v>
      </c>
    </row>
    <row r="2" spans="1:2">
      <c r="A2" s="194">
        <v>4189706</v>
      </c>
      <c r="B2" s="194" t="s">
        <v>1519</v>
      </c>
    </row>
    <row r="3" spans="1:2">
      <c r="A3" s="194">
        <v>4189705</v>
      </c>
      <c r="B3" s="194" t="s">
        <v>1520</v>
      </c>
    </row>
    <row r="4" spans="1:2">
      <c r="A4" s="194">
        <v>4189707</v>
      </c>
      <c r="B4" s="194" t="s">
        <v>557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190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1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36"/>
  <sheetViews>
    <sheetView showGridLines="0" zoomScaleNormal="100" workbookViewId="0"/>
  </sheetViews>
  <sheetFormatPr defaultRowHeight="11.25"/>
  <cols>
    <col min="1" max="1" width="36.28515625" customWidth="1"/>
    <col min="2" max="2" width="21.140625" bestFit="1" customWidth="1"/>
    <col min="3" max="16384" width="9.140625" style="3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366</v>
      </c>
    </row>
    <row r="3" spans="1:2">
      <c r="A3" t="s">
        <v>193</v>
      </c>
      <c r="B3" t="s">
        <v>510</v>
      </c>
    </row>
    <row r="4" spans="1:2">
      <c r="A4" t="s">
        <v>16</v>
      </c>
      <c r="B4" t="s">
        <v>209</v>
      </c>
    </row>
    <row r="5" spans="1:2">
      <c r="A5" t="s">
        <v>553</v>
      </c>
      <c r="B5" t="s">
        <v>375</v>
      </c>
    </row>
    <row r="6" spans="1:2">
      <c r="A6" t="s">
        <v>554</v>
      </c>
      <c r="B6" t="s">
        <v>376</v>
      </c>
    </row>
    <row r="7" spans="1:2">
      <c r="A7" t="s">
        <v>555</v>
      </c>
      <c r="B7" t="s">
        <v>367</v>
      </c>
    </row>
    <row r="8" spans="1:2">
      <c r="A8" t="s">
        <v>469</v>
      </c>
      <c r="B8" t="s">
        <v>205</v>
      </c>
    </row>
    <row r="9" spans="1:2">
      <c r="A9" t="s">
        <v>470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351</v>
      </c>
      <c r="B11" t="s">
        <v>471</v>
      </c>
    </row>
    <row r="12" spans="1:2">
      <c r="A12" t="s">
        <v>194</v>
      </c>
      <c r="B12" t="s">
        <v>468</v>
      </c>
    </row>
    <row r="13" spans="1:2">
      <c r="B13" t="s">
        <v>511</v>
      </c>
    </row>
    <row r="14" spans="1:2">
      <c r="B14" t="s">
        <v>197</v>
      </c>
    </row>
    <row r="15" spans="1:2">
      <c r="B15" t="s">
        <v>215</v>
      </c>
    </row>
    <row r="16" spans="1:2">
      <c r="B16" t="s">
        <v>472</v>
      </c>
    </row>
    <row r="17" spans="2:2">
      <c r="B17" t="s">
        <v>198</v>
      </c>
    </row>
    <row r="18" spans="2:2">
      <c r="B18" t="s">
        <v>199</v>
      </c>
    </row>
    <row r="19" spans="2:2">
      <c r="B19" t="s">
        <v>200</v>
      </c>
    </row>
    <row r="20" spans="2:2">
      <c r="B20" t="s">
        <v>201</v>
      </c>
    </row>
    <row r="21" spans="2:2">
      <c r="B21" t="s">
        <v>202</v>
      </c>
    </row>
    <row r="22" spans="2:2">
      <c r="B22" t="s">
        <v>203</v>
      </c>
    </row>
    <row r="23" spans="2:2">
      <c r="B23" t="s">
        <v>204</v>
      </c>
    </row>
    <row r="24" spans="2:2">
      <c r="B24" t="s">
        <v>206</v>
      </c>
    </row>
    <row r="25" spans="2:2">
      <c r="B25" t="s">
        <v>207</v>
      </c>
    </row>
    <row r="26" spans="2:2">
      <c r="B26" t="s">
        <v>208</v>
      </c>
    </row>
    <row r="27" spans="2:2">
      <c r="B27" t="s">
        <v>210</v>
      </c>
    </row>
    <row r="28" spans="2:2">
      <c r="B28" t="s">
        <v>211</v>
      </c>
    </row>
    <row r="29" spans="2:2">
      <c r="B29" t="s">
        <v>473</v>
      </c>
    </row>
    <row r="30" spans="2:2">
      <c r="B30" t="s">
        <v>349</v>
      </c>
    </row>
    <row r="31" spans="2:2">
      <c r="B31" t="s">
        <v>212</v>
      </c>
    </row>
    <row r="32" spans="2:2">
      <c r="B32" t="s">
        <v>213</v>
      </c>
    </row>
    <row r="33" spans="2:2">
      <c r="B33" t="s">
        <v>214</v>
      </c>
    </row>
    <row r="34" spans="2:2">
      <c r="B34" t="s">
        <v>216</v>
      </c>
    </row>
    <row r="35" spans="2:2">
      <c r="B35" t="s">
        <v>217</v>
      </c>
    </row>
    <row r="36" spans="2:2">
      <c r="B36" t="s">
        <v>218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2" customWidth="1"/>
    <col min="2" max="2" width="80.7109375" style="12" customWidth="1"/>
    <col min="3" max="3" width="30.7109375" style="12" customWidth="1"/>
    <col min="4" max="16384" width="9.140625" style="11"/>
  </cols>
  <sheetData>
    <row r="1" spans="1:4" ht="24" customHeight="1">
      <c r="A1" s="111" t="s">
        <v>22</v>
      </c>
      <c r="B1" s="111" t="s">
        <v>23</v>
      </c>
      <c r="C1" s="111" t="s">
        <v>24</v>
      </c>
      <c r="D1" s="10"/>
    </row>
    <row r="2" spans="1:4">
      <c r="A2" s="446">
        <v>44949.644456018519</v>
      </c>
      <c r="B2" s="12" t="s">
        <v>560</v>
      </c>
      <c r="C2" s="12" t="s">
        <v>385</v>
      </c>
    </row>
    <row r="3" spans="1:4">
      <c r="A3" s="446">
        <v>44949.644479166665</v>
      </c>
      <c r="B3" s="12" t="s">
        <v>561</v>
      </c>
      <c r="C3" s="12" t="s">
        <v>385</v>
      </c>
    </row>
    <row r="4" spans="1:4">
      <c r="A4" s="446">
        <v>44949.644745370373</v>
      </c>
      <c r="B4" s="12" t="s">
        <v>560</v>
      </c>
      <c r="C4" s="12" t="s">
        <v>385</v>
      </c>
    </row>
    <row r="5" spans="1:4">
      <c r="A5" s="446">
        <v>44949.644756944443</v>
      </c>
      <c r="B5" s="12" t="s">
        <v>561</v>
      </c>
      <c r="C5" s="12" t="s">
        <v>385</v>
      </c>
    </row>
    <row r="6" spans="1:4">
      <c r="A6" s="446">
        <v>44949.645185185182</v>
      </c>
      <c r="B6" s="12" t="s">
        <v>560</v>
      </c>
      <c r="C6" s="12" t="s">
        <v>385</v>
      </c>
    </row>
    <row r="7" spans="1:4">
      <c r="A7" s="446">
        <v>44949.645196759258</v>
      </c>
      <c r="B7" s="12" t="s">
        <v>561</v>
      </c>
      <c r="C7" s="12" t="s">
        <v>385</v>
      </c>
    </row>
  </sheetData>
  <sheetProtection algorithmName="SHA-512" hashValue="WMGHeqZVtbzVEumAYBQtvgGHOngP+8DJCX1e3QEHU2WMVZD5KSe4Ol56IVmK9wxBVrzTZyKheggfDAoGtbgTng==" saltValue="Fvk2xJJ335P4IhTDVvDm1w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7" bestFit="1" customWidth="1"/>
    <col min="3" max="3" width="9.140625" style="50"/>
    <col min="4" max="4" width="9.140625" style="50" customWidth="1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1" width="26.85546875" style="5" customWidth="1"/>
    <col min="12" max="12" width="9.140625" style="5"/>
    <col min="13" max="13" width="26.28515625" style="70" customWidth="1"/>
    <col min="14" max="14" width="29.140625" style="71" customWidth="1"/>
    <col min="15" max="16" width="9.140625" style="5"/>
    <col min="17" max="17" width="39.7109375" style="5" bestFit="1" customWidth="1"/>
    <col min="18" max="18" width="87.5703125" style="5" customWidth="1"/>
    <col min="19" max="19" width="81.5703125" style="5" customWidth="1"/>
    <col min="20" max="20" width="9.140625" style="5"/>
    <col min="21" max="22" width="9.140625" style="3"/>
    <col min="23" max="24" width="9.140625" style="5"/>
    <col min="25" max="25" width="13.42578125" style="5" customWidth="1"/>
    <col min="26" max="26" width="24.85546875" style="5" customWidth="1"/>
    <col min="27" max="27" width="9.140625" style="5"/>
    <col min="28" max="28" width="11.140625" style="5" bestFit="1" customWidth="1"/>
    <col min="29" max="29" width="72" style="5" customWidth="1"/>
    <col min="30" max="30" width="9.140625" style="5"/>
    <col min="31" max="32" width="32.140625" style="5" customWidth="1"/>
    <col min="33" max="34" width="39.7109375" style="5" customWidth="1"/>
    <col min="35" max="16384" width="9.140625" style="5"/>
  </cols>
  <sheetData>
    <row r="1" spans="1:34" s="48" customFormat="1" ht="51">
      <c r="A1" s="47" t="s">
        <v>19</v>
      </c>
      <c r="B1" s="46"/>
      <c r="C1" s="47" t="s">
        <v>28</v>
      </c>
      <c r="D1" s="47" t="s">
        <v>25</v>
      </c>
      <c r="E1" s="47" t="s">
        <v>118</v>
      </c>
      <c r="F1" s="47" t="s">
        <v>168</v>
      </c>
      <c r="G1" s="47" t="s">
        <v>134</v>
      </c>
      <c r="H1" s="47" t="s">
        <v>139</v>
      </c>
      <c r="I1" s="47" t="s">
        <v>162</v>
      </c>
      <c r="J1" s="47" t="s">
        <v>186</v>
      </c>
      <c r="K1" s="47" t="s">
        <v>362</v>
      </c>
      <c r="L1" s="188" t="s">
        <v>363</v>
      </c>
      <c r="M1" s="47" t="s">
        <v>163</v>
      </c>
      <c r="N1" s="69" t="s">
        <v>225</v>
      </c>
      <c r="Q1" s="280" t="s">
        <v>226</v>
      </c>
      <c r="R1" s="278" t="s">
        <v>239</v>
      </c>
      <c r="S1" s="123" t="s">
        <v>240</v>
      </c>
      <c r="U1" s="163" t="s">
        <v>288</v>
      </c>
      <c r="V1" s="163" t="s">
        <v>289</v>
      </c>
      <c r="X1" s="387" t="s">
        <v>339</v>
      </c>
      <c r="Y1" s="387" t="s">
        <v>342</v>
      </c>
      <c r="Z1" s="387" t="s">
        <v>343</v>
      </c>
      <c r="AB1" s="519" t="s">
        <v>482</v>
      </c>
      <c r="AC1" s="519"/>
      <c r="AE1" s="403" t="s">
        <v>493</v>
      </c>
      <c r="AF1" s="403" t="s">
        <v>501</v>
      </c>
      <c r="AG1" s="403" t="s">
        <v>492</v>
      </c>
      <c r="AH1" s="403" t="s">
        <v>502</v>
      </c>
    </row>
    <row r="2" spans="1:34" ht="56.25">
      <c r="A2" s="6" t="s">
        <v>41</v>
      </c>
      <c r="C2" s="49">
        <v>2013</v>
      </c>
      <c r="D2" s="49" t="s">
        <v>26</v>
      </c>
      <c r="E2" s="52" t="s">
        <v>119</v>
      </c>
      <c r="F2" s="52" t="s">
        <v>169</v>
      </c>
      <c r="G2" s="52" t="s">
        <v>132</v>
      </c>
      <c r="H2" s="52" t="s">
        <v>136</v>
      </c>
      <c r="I2" s="52" t="s">
        <v>33</v>
      </c>
      <c r="J2" s="52" t="s">
        <v>187</v>
      </c>
      <c r="K2" s="72"/>
      <c r="L2" s="189">
        <v>55</v>
      </c>
      <c r="M2" s="47" t="s">
        <v>164</v>
      </c>
      <c r="N2" s="69" t="s">
        <v>224</v>
      </c>
      <c r="Q2" s="281" t="s">
        <v>558</v>
      </c>
      <c r="R2" s="279" t="s">
        <v>232</v>
      </c>
      <c r="S2" s="49" t="s">
        <v>241</v>
      </c>
      <c r="U2" t="s">
        <v>290</v>
      </c>
      <c r="V2" t="s">
        <v>290</v>
      </c>
      <c r="X2" s="386" t="s">
        <v>340</v>
      </c>
      <c r="Y2" s="402" t="s">
        <v>344</v>
      </c>
      <c r="Z2" s="402" t="s">
        <v>345</v>
      </c>
      <c r="AB2" s="385" t="s">
        <v>469</v>
      </c>
      <c r="AC2" s="438" t="s">
        <v>483</v>
      </c>
      <c r="AE2" t="s">
        <v>1543</v>
      </c>
      <c r="AF2"/>
      <c r="AG2" t="s">
        <v>1519</v>
      </c>
      <c r="AH2"/>
    </row>
    <row r="3" spans="1:34" ht="25.5">
      <c r="A3" s="6" t="s">
        <v>42</v>
      </c>
      <c r="C3" s="49">
        <v>2014</v>
      </c>
      <c r="D3" s="49" t="s">
        <v>27</v>
      </c>
      <c r="E3" s="52" t="s">
        <v>120</v>
      </c>
      <c r="F3" s="52" t="s">
        <v>170</v>
      </c>
      <c r="G3" s="52" t="s">
        <v>133</v>
      </c>
      <c r="H3" s="52" t="s">
        <v>137</v>
      </c>
      <c r="I3" s="52" t="s">
        <v>5</v>
      </c>
      <c r="J3" s="52" t="s">
        <v>184</v>
      </c>
      <c r="K3" s="72" t="s">
        <v>361</v>
      </c>
      <c r="L3" s="188" t="s">
        <v>365</v>
      </c>
      <c r="M3" s="47" t="s">
        <v>165</v>
      </c>
      <c r="N3" s="69" t="s">
        <v>222</v>
      </c>
      <c r="Q3" s="281" t="s">
        <v>465</v>
      </c>
      <c r="R3" s="279" t="s">
        <v>233</v>
      </c>
      <c r="S3" s="49" t="s">
        <v>242</v>
      </c>
      <c r="U3" t="s">
        <v>291</v>
      </c>
      <c r="V3" t="s">
        <v>291</v>
      </c>
      <c r="X3" s="388" t="s">
        <v>341</v>
      </c>
      <c r="Y3" s="389" t="s">
        <v>346</v>
      </c>
      <c r="Z3" s="389" t="s">
        <v>346</v>
      </c>
      <c r="AB3" s="388" t="s">
        <v>553</v>
      </c>
      <c r="AC3" s="390" t="s">
        <v>484</v>
      </c>
      <c r="AE3"/>
      <c r="AF3"/>
      <c r="AG3"/>
      <c r="AH3"/>
    </row>
    <row r="4" spans="1:34" ht="56.25">
      <c r="A4" s="6" t="s">
        <v>43</v>
      </c>
      <c r="C4" s="49">
        <v>2015</v>
      </c>
      <c r="E4" s="52" t="s">
        <v>121</v>
      </c>
      <c r="F4" s="52" t="s">
        <v>171</v>
      </c>
      <c r="H4" s="52" t="s">
        <v>138</v>
      </c>
      <c r="I4" s="52" t="s">
        <v>6</v>
      </c>
      <c r="J4" s="52" t="s">
        <v>185</v>
      </c>
      <c r="K4" s="72"/>
      <c r="L4" s="189">
        <v>112</v>
      </c>
      <c r="M4" s="47" t="s">
        <v>166</v>
      </c>
      <c r="N4" s="69" t="s">
        <v>223</v>
      </c>
      <c r="R4" s="121" t="s">
        <v>234</v>
      </c>
      <c r="S4" s="49" t="s">
        <v>243</v>
      </c>
      <c r="U4" t="s">
        <v>292</v>
      </c>
      <c r="V4" t="s">
        <v>292</v>
      </c>
      <c r="AB4" s="388" t="s">
        <v>554</v>
      </c>
      <c r="AC4" s="390" t="s">
        <v>528</v>
      </c>
      <c r="AE4"/>
      <c r="AF4"/>
      <c r="AG4"/>
      <c r="AH4"/>
    </row>
    <row r="5" spans="1:34" ht="25.5">
      <c r="A5" s="6" t="s">
        <v>44</v>
      </c>
      <c r="C5" s="49">
        <v>2016</v>
      </c>
      <c r="E5" s="52" t="s">
        <v>122</v>
      </c>
      <c r="F5" s="52" t="s">
        <v>172</v>
      </c>
      <c r="I5" s="52" t="s">
        <v>7</v>
      </c>
      <c r="M5" s="47" t="s">
        <v>167</v>
      </c>
      <c r="N5" s="69" t="s">
        <v>221</v>
      </c>
      <c r="R5" s="122" t="s">
        <v>235</v>
      </c>
      <c r="S5" s="49" t="s">
        <v>249</v>
      </c>
      <c r="U5" t="s">
        <v>293</v>
      </c>
      <c r="V5" t="s">
        <v>293</v>
      </c>
      <c r="AB5" s="388" t="s">
        <v>555</v>
      </c>
      <c r="AC5" s="390" t="s">
        <v>485</v>
      </c>
      <c r="AE5"/>
      <c r="AF5"/>
      <c r="AG5"/>
      <c r="AH5" t="s">
        <v>552</v>
      </c>
    </row>
    <row r="6" spans="1:34" ht="22.5">
      <c r="A6" s="6" t="s">
        <v>45</v>
      </c>
      <c r="C6" s="49">
        <v>2017</v>
      </c>
      <c r="E6" s="52" t="s">
        <v>123</v>
      </c>
      <c r="F6" s="72"/>
      <c r="I6" s="52" t="s">
        <v>20</v>
      </c>
      <c r="M6" s="5"/>
      <c r="N6" s="5"/>
      <c r="Q6" s="113"/>
      <c r="R6" s="122" t="s">
        <v>236</v>
      </c>
      <c r="S6" s="49" t="s">
        <v>250</v>
      </c>
      <c r="U6" t="s">
        <v>294</v>
      </c>
      <c r="V6" t="s">
        <v>294</v>
      </c>
      <c r="AE6"/>
      <c r="AF6"/>
      <c r="AG6"/>
      <c r="AH6"/>
    </row>
    <row r="7" spans="1:34" ht="22.5">
      <c r="A7" s="6" t="s">
        <v>46</v>
      </c>
      <c r="E7" s="52" t="s">
        <v>124</v>
      </c>
      <c r="F7" s="72"/>
      <c r="I7" s="52" t="s">
        <v>21</v>
      </c>
      <c r="M7" s="5"/>
      <c r="N7" s="5"/>
      <c r="R7" s="122" t="s">
        <v>237</v>
      </c>
      <c r="S7" s="49" t="s">
        <v>244</v>
      </c>
      <c r="U7" t="s">
        <v>295</v>
      </c>
      <c r="V7" t="s">
        <v>295</v>
      </c>
      <c r="AE7"/>
      <c r="AF7"/>
      <c r="AG7"/>
      <c r="AH7"/>
    </row>
    <row r="8" spans="1:34">
      <c r="A8" s="6" t="s">
        <v>47</v>
      </c>
      <c r="E8" s="52" t="s">
        <v>125</v>
      </c>
      <c r="F8" s="72"/>
      <c r="I8" s="52" t="s">
        <v>115</v>
      </c>
      <c r="R8" s="121" t="s">
        <v>238</v>
      </c>
      <c r="S8" s="49" t="s">
        <v>245</v>
      </c>
      <c r="U8" t="s">
        <v>296</v>
      </c>
      <c r="V8" t="s">
        <v>296</v>
      </c>
    </row>
    <row r="9" spans="1:34">
      <c r="A9" s="6" t="s">
        <v>48</v>
      </c>
      <c r="E9" s="52" t="s">
        <v>126</v>
      </c>
      <c r="F9" s="72"/>
      <c r="I9" s="52" t="s">
        <v>116</v>
      </c>
      <c r="R9" s="3"/>
      <c r="S9" s="49" t="s">
        <v>246</v>
      </c>
      <c r="U9" t="s">
        <v>297</v>
      </c>
      <c r="V9" t="s">
        <v>297</v>
      </c>
    </row>
    <row r="10" spans="1:34" ht="22.5">
      <c r="A10" s="6" t="s">
        <v>49</v>
      </c>
      <c r="E10" s="52" t="s">
        <v>127</v>
      </c>
      <c r="F10" s="72"/>
      <c r="I10" s="52" t="s">
        <v>143</v>
      </c>
      <c r="R10" s="3"/>
      <c r="S10" s="49" t="s">
        <v>247</v>
      </c>
      <c r="U10" t="s">
        <v>298</v>
      </c>
      <c r="V10" t="s">
        <v>298</v>
      </c>
    </row>
    <row r="11" spans="1:34" ht="38.25">
      <c r="A11" s="6" t="s">
        <v>50</v>
      </c>
      <c r="E11" s="52" t="s">
        <v>128</v>
      </c>
      <c r="F11" s="72"/>
      <c r="I11" s="52" t="s">
        <v>144</v>
      </c>
      <c r="R11" s="184" t="s">
        <v>360</v>
      </c>
      <c r="S11" s="49" t="s">
        <v>248</v>
      </c>
      <c r="U11" t="s">
        <v>299</v>
      </c>
      <c r="V11" t="s">
        <v>299</v>
      </c>
    </row>
    <row r="12" spans="1:34" ht="38.25">
      <c r="A12" s="6" t="s">
        <v>17</v>
      </c>
      <c r="E12" s="52" t="s">
        <v>129</v>
      </c>
      <c r="F12" s="72"/>
      <c r="I12" s="52" t="s">
        <v>145</v>
      </c>
      <c r="R12" s="184" t="s">
        <v>359</v>
      </c>
      <c r="U12" t="s">
        <v>144</v>
      </c>
      <c r="V12" t="s">
        <v>144</v>
      </c>
    </row>
    <row r="13" spans="1:34" ht="25.5">
      <c r="A13" s="6" t="s">
        <v>51</v>
      </c>
      <c r="E13" s="52" t="s">
        <v>130</v>
      </c>
      <c r="F13" s="72"/>
      <c r="I13" s="52" t="s">
        <v>146</v>
      </c>
      <c r="R13" s="184" t="s">
        <v>358</v>
      </c>
      <c r="U13" t="s">
        <v>145</v>
      </c>
      <c r="V13" t="s">
        <v>145</v>
      </c>
    </row>
    <row r="14" spans="1:34" ht="12.75">
      <c r="A14" s="6" t="s">
        <v>18</v>
      </c>
      <c r="I14" s="52" t="s">
        <v>147</v>
      </c>
      <c r="R14" s="184" t="s">
        <v>357</v>
      </c>
      <c r="U14" t="s">
        <v>146</v>
      </c>
      <c r="V14" t="s">
        <v>146</v>
      </c>
    </row>
    <row r="15" spans="1:34" ht="12.75">
      <c r="A15" s="434" t="s">
        <v>518</v>
      </c>
      <c r="I15" s="52" t="s">
        <v>148</v>
      </c>
      <c r="R15" s="184" t="s">
        <v>356</v>
      </c>
      <c r="U15" t="s">
        <v>147</v>
      </c>
      <c r="V15" t="s">
        <v>147</v>
      </c>
    </row>
    <row r="16" spans="1:34" ht="12.75">
      <c r="A16" s="6" t="s">
        <v>52</v>
      </c>
      <c r="I16" s="52" t="s">
        <v>149</v>
      </c>
      <c r="R16" s="184" t="s">
        <v>355</v>
      </c>
      <c r="U16" t="s">
        <v>148</v>
      </c>
      <c r="V16" t="s">
        <v>148</v>
      </c>
    </row>
    <row r="17" spans="1:22" ht="12.75">
      <c r="A17" s="6" t="s">
        <v>53</v>
      </c>
      <c r="I17" s="52" t="s">
        <v>150</v>
      </c>
      <c r="R17" s="184" t="s">
        <v>354</v>
      </c>
      <c r="U17" t="s">
        <v>149</v>
      </c>
      <c r="V17" t="s">
        <v>149</v>
      </c>
    </row>
    <row r="18" spans="1:22" ht="12.75">
      <c r="A18" s="6" t="s">
        <v>54</v>
      </c>
      <c r="I18" s="52" t="s">
        <v>151</v>
      </c>
      <c r="R18" s="184" t="s">
        <v>353</v>
      </c>
      <c r="U18" t="s">
        <v>150</v>
      </c>
      <c r="V18" t="s">
        <v>150</v>
      </c>
    </row>
    <row r="19" spans="1:22">
      <c r="A19" s="6" t="s">
        <v>55</v>
      </c>
      <c r="I19" s="52" t="s">
        <v>152</v>
      </c>
      <c r="U19" t="s">
        <v>151</v>
      </c>
      <c r="V19" t="s">
        <v>151</v>
      </c>
    </row>
    <row r="20" spans="1:22">
      <c r="A20" s="6" t="s">
        <v>56</v>
      </c>
      <c r="I20" s="52" t="s">
        <v>153</v>
      </c>
      <c r="U20" t="s">
        <v>152</v>
      </c>
      <c r="V20" t="s">
        <v>152</v>
      </c>
    </row>
    <row r="21" spans="1:22">
      <c r="A21" s="6" t="s">
        <v>57</v>
      </c>
      <c r="I21" s="52" t="s">
        <v>154</v>
      </c>
      <c r="U21" t="s">
        <v>153</v>
      </c>
      <c r="V21" t="s">
        <v>153</v>
      </c>
    </row>
    <row r="22" spans="1:22">
      <c r="A22" s="6" t="s">
        <v>58</v>
      </c>
      <c r="U22" t="s">
        <v>154</v>
      </c>
      <c r="V22" t="s">
        <v>154</v>
      </c>
    </row>
    <row r="23" spans="1:22">
      <c r="A23" s="6" t="s">
        <v>59</v>
      </c>
      <c r="U23" t="s">
        <v>300</v>
      </c>
      <c r="V23" t="s">
        <v>300</v>
      </c>
    </row>
    <row r="24" spans="1:22">
      <c r="A24" s="6" t="s">
        <v>60</v>
      </c>
      <c r="U24" t="s">
        <v>301</v>
      </c>
      <c r="V24" t="s">
        <v>301</v>
      </c>
    </row>
    <row r="25" spans="1:22">
      <c r="A25" s="6" t="s">
        <v>61</v>
      </c>
      <c r="U25" t="s">
        <v>302</v>
      </c>
      <c r="V25" t="s">
        <v>302</v>
      </c>
    </row>
    <row r="26" spans="1:22">
      <c r="A26" s="6" t="s">
        <v>62</v>
      </c>
      <c r="V26" t="s">
        <v>303</v>
      </c>
    </row>
    <row r="27" spans="1:22">
      <c r="A27" s="6" t="s">
        <v>63</v>
      </c>
      <c r="V27" t="s">
        <v>304</v>
      </c>
    </row>
    <row r="28" spans="1:22">
      <c r="A28" s="6" t="s">
        <v>64</v>
      </c>
      <c r="V28" t="s">
        <v>305</v>
      </c>
    </row>
    <row r="29" spans="1:22">
      <c r="A29" s="6" t="s">
        <v>65</v>
      </c>
      <c r="V29" t="s">
        <v>306</v>
      </c>
    </row>
    <row r="30" spans="1:22">
      <c r="A30" s="6" t="s">
        <v>66</v>
      </c>
      <c r="V30" t="s">
        <v>307</v>
      </c>
    </row>
    <row r="31" spans="1:22">
      <c r="A31" s="6" t="s">
        <v>67</v>
      </c>
      <c r="V31" t="s">
        <v>308</v>
      </c>
    </row>
    <row r="32" spans="1:22">
      <c r="A32" s="6" t="s">
        <v>68</v>
      </c>
      <c r="V32" t="s">
        <v>309</v>
      </c>
    </row>
    <row r="33" spans="1:22">
      <c r="A33" s="6" t="s">
        <v>69</v>
      </c>
      <c r="V33" t="s">
        <v>310</v>
      </c>
    </row>
    <row r="34" spans="1:22">
      <c r="A34" s="6" t="s">
        <v>70</v>
      </c>
      <c r="V34" t="s">
        <v>311</v>
      </c>
    </row>
    <row r="35" spans="1:22">
      <c r="A35" s="6" t="s">
        <v>71</v>
      </c>
      <c r="V35" t="s">
        <v>312</v>
      </c>
    </row>
    <row r="36" spans="1:22">
      <c r="A36" s="6" t="s">
        <v>35</v>
      </c>
      <c r="V36" t="s">
        <v>313</v>
      </c>
    </row>
    <row r="37" spans="1:22">
      <c r="A37" s="6" t="s">
        <v>36</v>
      </c>
      <c r="V37" t="s">
        <v>314</v>
      </c>
    </row>
    <row r="38" spans="1:22">
      <c r="A38" s="6" t="s">
        <v>37</v>
      </c>
      <c r="V38" t="s">
        <v>315</v>
      </c>
    </row>
    <row r="39" spans="1:22">
      <c r="A39" s="6" t="s">
        <v>38</v>
      </c>
      <c r="V39" t="s">
        <v>316</v>
      </c>
    </row>
    <row r="40" spans="1:22">
      <c r="A40" s="6" t="s">
        <v>39</v>
      </c>
      <c r="V40" t="s">
        <v>317</v>
      </c>
    </row>
    <row r="41" spans="1:22">
      <c r="A41" s="6" t="s">
        <v>40</v>
      </c>
      <c r="V41" t="s">
        <v>318</v>
      </c>
    </row>
    <row r="42" spans="1:22">
      <c r="A42" s="6" t="s">
        <v>72</v>
      </c>
      <c r="V42" t="s">
        <v>319</v>
      </c>
    </row>
    <row r="43" spans="1:22">
      <c r="A43" s="6" t="s">
        <v>73</v>
      </c>
      <c r="V43" t="s">
        <v>320</v>
      </c>
    </row>
    <row r="44" spans="1:22">
      <c r="A44" s="6" t="s">
        <v>74</v>
      </c>
      <c r="V44" t="s">
        <v>321</v>
      </c>
    </row>
    <row r="45" spans="1:22">
      <c r="A45" s="6" t="s">
        <v>75</v>
      </c>
      <c r="V45" t="s">
        <v>322</v>
      </c>
    </row>
    <row r="46" spans="1:22">
      <c r="A46" s="6" t="s">
        <v>76</v>
      </c>
      <c r="V46" t="s">
        <v>323</v>
      </c>
    </row>
    <row r="47" spans="1:22">
      <c r="A47" s="6" t="s">
        <v>97</v>
      </c>
      <c r="V47" t="s">
        <v>324</v>
      </c>
    </row>
    <row r="48" spans="1:22">
      <c r="A48" s="6" t="s">
        <v>98</v>
      </c>
      <c r="V48" t="s">
        <v>325</v>
      </c>
    </row>
    <row r="49" spans="1:22">
      <c r="A49" s="6" t="s">
        <v>99</v>
      </c>
      <c r="V49" t="s">
        <v>326</v>
      </c>
    </row>
    <row r="50" spans="1:22">
      <c r="A50" s="6" t="s">
        <v>77</v>
      </c>
      <c r="V50" t="s">
        <v>327</v>
      </c>
    </row>
    <row r="51" spans="1:22">
      <c r="A51" s="6" t="s">
        <v>78</v>
      </c>
      <c r="V51" t="s">
        <v>328</v>
      </c>
    </row>
    <row r="52" spans="1:22">
      <c r="A52" s="6" t="s">
        <v>79</v>
      </c>
      <c r="V52" t="s">
        <v>329</v>
      </c>
    </row>
    <row r="53" spans="1:22">
      <c r="A53" s="6" t="s">
        <v>80</v>
      </c>
      <c r="V53" t="s">
        <v>330</v>
      </c>
    </row>
    <row r="54" spans="1:22">
      <c r="A54" s="6" t="s">
        <v>81</v>
      </c>
      <c r="V54" t="s">
        <v>331</v>
      </c>
    </row>
    <row r="55" spans="1:22">
      <c r="A55" s="6" t="s">
        <v>82</v>
      </c>
      <c r="V55" t="s">
        <v>332</v>
      </c>
    </row>
    <row r="56" spans="1:22">
      <c r="A56" s="6" t="s">
        <v>83</v>
      </c>
      <c r="V56" t="s">
        <v>333</v>
      </c>
    </row>
    <row r="57" spans="1:22">
      <c r="A57" s="434" t="s">
        <v>519</v>
      </c>
      <c r="V57" t="s">
        <v>334</v>
      </c>
    </row>
    <row r="58" spans="1:22">
      <c r="A58" s="6" t="s">
        <v>84</v>
      </c>
      <c r="V58" t="s">
        <v>335</v>
      </c>
    </row>
    <row r="59" spans="1:22">
      <c r="A59" s="6" t="s">
        <v>85</v>
      </c>
      <c r="V59" t="s">
        <v>336</v>
      </c>
    </row>
    <row r="60" spans="1:22">
      <c r="A60" s="6" t="s">
        <v>86</v>
      </c>
      <c r="V60" t="s">
        <v>337</v>
      </c>
    </row>
    <row r="61" spans="1:22">
      <c r="A61" s="6" t="s">
        <v>87</v>
      </c>
      <c r="V61" t="s">
        <v>338</v>
      </c>
    </row>
    <row r="62" spans="1:22">
      <c r="A62" s="6" t="s">
        <v>29</v>
      </c>
    </row>
    <row r="63" spans="1:22">
      <c r="A63" s="6" t="s">
        <v>88</v>
      </c>
    </row>
    <row r="64" spans="1:22">
      <c r="A64" s="6" t="s">
        <v>89</v>
      </c>
    </row>
    <row r="65" spans="1:1">
      <c r="A65" s="6" t="s">
        <v>90</v>
      </c>
    </row>
    <row r="66" spans="1:1">
      <c r="A66" s="6" t="s">
        <v>91</v>
      </c>
    </row>
    <row r="67" spans="1:1">
      <c r="A67" s="6" t="s">
        <v>92</v>
      </c>
    </row>
    <row r="68" spans="1:1">
      <c r="A68" s="6" t="s">
        <v>93</v>
      </c>
    </row>
    <row r="69" spans="1:1">
      <c r="A69" s="6" t="s">
        <v>94</v>
      </c>
    </row>
    <row r="70" spans="1:1">
      <c r="A70" s="6" t="s">
        <v>95</v>
      </c>
    </row>
    <row r="71" spans="1:1">
      <c r="A71" s="6" t="s">
        <v>96</v>
      </c>
    </row>
    <row r="72" spans="1:1">
      <c r="A72" s="6" t="s">
        <v>100</v>
      </c>
    </row>
    <row r="73" spans="1:1">
      <c r="A73" s="6" t="s">
        <v>101</v>
      </c>
    </row>
    <row r="74" spans="1:1">
      <c r="A74" s="6" t="s">
        <v>102</v>
      </c>
    </row>
    <row r="75" spans="1:1">
      <c r="A75" s="6" t="s">
        <v>103</v>
      </c>
    </row>
    <row r="76" spans="1:1">
      <c r="A76" s="6" t="s">
        <v>104</v>
      </c>
    </row>
    <row r="77" spans="1:1">
      <c r="A77" s="6" t="s">
        <v>105</v>
      </c>
    </row>
    <row r="78" spans="1:1">
      <c r="A78" s="6" t="s">
        <v>106</v>
      </c>
    </row>
    <row r="79" spans="1:1">
      <c r="A79" s="6" t="s">
        <v>34</v>
      </c>
    </row>
    <row r="80" spans="1:1">
      <c r="A80" s="6" t="s">
        <v>107</v>
      </c>
    </row>
    <row r="81" spans="1:1">
      <c r="A81" s="50" t="s">
        <v>108</v>
      </c>
    </row>
    <row r="82" spans="1:1">
      <c r="A82" s="6" t="s">
        <v>109</v>
      </c>
    </row>
    <row r="83" spans="1:1">
      <c r="A83" s="6" t="s">
        <v>0</v>
      </c>
    </row>
    <row r="84" spans="1:1">
      <c r="A84" s="6" t="s">
        <v>1</v>
      </c>
    </row>
    <row r="85" spans="1:1">
      <c r="A85" s="6" t="s">
        <v>2</v>
      </c>
    </row>
    <row r="86" spans="1:1">
      <c r="A86" s="6" t="s">
        <v>3</v>
      </c>
    </row>
    <row r="87" spans="1:1">
      <c r="A87" s="6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32"/>
  </cols>
  <sheetData>
    <row r="1" spans="1:1">
      <c r="A1" s="331">
        <f>IF('Форма 1.1.1'!$F$12="",1,0)</f>
        <v>0</v>
      </c>
    </row>
    <row r="2" spans="1:1">
      <c r="A2" s="331">
        <f>IF('Форма 1.1.1'!$F$15="",1,0)</f>
        <v>0</v>
      </c>
    </row>
    <row r="3" spans="1:1">
      <c r="A3" s="331">
        <f>IF('Форма 1.1.1'!$F$16="",1,0)</f>
        <v>0</v>
      </c>
    </row>
    <row r="4" spans="1:1">
      <c r="A4" s="331">
        <f>IF('Форма 1.1.1'!$F$17="",1,0)</f>
        <v>0</v>
      </c>
    </row>
    <row r="5" spans="1:1">
      <c r="A5" s="331">
        <f>IF('Форма 1.1.1'!$F$20="",1,0)</f>
        <v>0</v>
      </c>
    </row>
    <row r="6" spans="1:1">
      <c r="A6" s="331">
        <f>IF('Форма 1.1.1'!$F$21="",1,0)</f>
        <v>0</v>
      </c>
    </row>
    <row r="7" spans="1:1">
      <c r="A7" s="331">
        <f>IF('Форма 1.1.1'!$F$22="",1,0)</f>
        <v>0</v>
      </c>
    </row>
    <row r="8" spans="1:1">
      <c r="A8" s="331">
        <f>IF('Форма 1.1.1'!$F$23="",1,0)</f>
        <v>0</v>
      </c>
    </row>
    <row r="9" spans="1:1">
      <c r="A9" s="331">
        <f>IF('Форма 1.1.1'!$F$24="",1,0)</f>
        <v>0</v>
      </c>
    </row>
    <row r="10" spans="1:1">
      <c r="A10" s="331">
        <f>IF('Форма 1.1.1'!$F$25="",1,0)</f>
        <v>0</v>
      </c>
    </row>
    <row r="11" spans="1:1">
      <c r="A11" s="331">
        <f>IF('Форма 1.1.1'!$F$27="",1,0)</f>
        <v>0</v>
      </c>
    </row>
    <row r="12" spans="1:1">
      <c r="A12" s="331">
        <f>IF('Форма 1.1.1'!$F$28="",1,0)</f>
        <v>0</v>
      </c>
    </row>
    <row r="13" spans="1:1">
      <c r="A13" s="331">
        <f>IF('Форма 1.1.1'!$F$29="",1,0)</f>
        <v>0</v>
      </c>
    </row>
    <row r="14" spans="1:1">
      <c r="A14" s="331">
        <f>IF('Форма 1.1.1'!$F$30="",1,0)</f>
        <v>0</v>
      </c>
    </row>
    <row r="15" spans="1:1">
      <c r="A15" s="331">
        <f>IF('Форма 1.1.1'!$F$31="",1,0)</f>
        <v>0</v>
      </c>
    </row>
    <row r="16" spans="1:1">
      <c r="A16" s="331">
        <f>IF('Форма 1.1.1'!$F$33="",1,0)</f>
        <v>0</v>
      </c>
    </row>
    <row r="17" spans="1:1">
      <c r="A17" s="331">
        <f>IF('Форма 1.1.1'!$F$35="",1,0)</f>
        <v>0</v>
      </c>
    </row>
    <row r="18" spans="1:1">
      <c r="A18" s="331">
        <f>IF('Форма 1.1.1'!$F$36="",1,0)</f>
        <v>0</v>
      </c>
    </row>
    <row r="19" spans="1:1">
      <c r="A19" s="331">
        <f>IF('Форма 1.1.1'!$F$38="",1,0)</f>
        <v>0</v>
      </c>
    </row>
    <row r="20" spans="1:1">
      <c r="A20" s="331">
        <f>IF('Форма 1.1.1'!$F$39="",1,0)</f>
        <v>0</v>
      </c>
    </row>
    <row r="21" spans="1:1">
      <c r="A21" s="331">
        <f>IF('Форма 1.1.1'!$F$40="",1,0)</f>
        <v>0</v>
      </c>
    </row>
    <row r="22" spans="1:1">
      <c r="A22" s="331">
        <f>IF('Форма 1.1.1'!$F$41="",1,0)</f>
        <v>0</v>
      </c>
    </row>
    <row r="23" spans="1:1">
      <c r="A23" s="331">
        <f>IF('Форма 1.1.2'!$G$11="",1,0)</f>
        <v>0</v>
      </c>
    </row>
    <row r="24" spans="1:1">
      <c r="A24" s="331">
        <f>IF('Форма 1.1.2'!$H$11="",1,0)</f>
        <v>0</v>
      </c>
    </row>
    <row r="25" spans="1:1">
      <c r="A25" s="331">
        <f>IF('Форма 1.1.2'!$F$11="",1,0)</f>
        <v>0</v>
      </c>
    </row>
    <row r="26" spans="1:1">
      <c r="A26" s="331">
        <f>IF('Форма 1.0.2'!$E$12="",1,0)</f>
        <v>1</v>
      </c>
    </row>
    <row r="27" spans="1:1">
      <c r="A27" s="331">
        <f>IF('Форма 1.0.2'!$F$12="",1,0)</f>
        <v>1</v>
      </c>
    </row>
    <row r="28" spans="1:1">
      <c r="A28" s="331">
        <f>IF('Форма 1.0.2'!$G$12="",1,0)</f>
        <v>1</v>
      </c>
    </row>
    <row r="29" spans="1:1">
      <c r="A29" s="331">
        <f>IF('Форма 1.0.2'!$H$12="",1,0)</f>
        <v>1</v>
      </c>
    </row>
    <row r="30" spans="1:1">
      <c r="A30" s="331">
        <f>IF('Форма 1.0.2'!$I$12="",1,0)</f>
        <v>1</v>
      </c>
    </row>
    <row r="31" spans="1:1">
      <c r="A31" s="331">
        <f>IF('Форма 1.0.2'!$J$12="",1,0)</f>
        <v>1</v>
      </c>
    </row>
    <row r="32" spans="1:1">
      <c r="A32" s="331">
        <f>IF('Сведения об изменении'!$E$12="",1,0)</f>
        <v>0</v>
      </c>
    </row>
    <row r="33" spans="1:1">
      <c r="A33" s="331">
        <f>IF('Форма 1.1.2'!$E$11="",1,0)</f>
        <v>0</v>
      </c>
    </row>
    <row r="34" spans="1:1">
      <c r="A34" s="331">
        <f>IF('Форма 1.1.3'!$J$11="",1,0)</f>
        <v>0</v>
      </c>
    </row>
    <row r="35" spans="1:1">
      <c r="A35" s="331">
        <f>IF('Форма 1.0.1'!$K$8="",1,0)</f>
        <v>0</v>
      </c>
    </row>
    <row r="36" spans="1:1">
      <c r="A36" s="331">
        <f>IF('Сведения об изменении'!$E$13="",1,0)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37" customFormat="1">
      <c r="A2" s="37" t="s">
        <v>155</v>
      </c>
    </row>
    <row r="4" spans="1:22" s="38" customFormat="1" ht="15.75">
      <c r="C4" s="538"/>
      <c r="D4" s="497">
        <v>1</v>
      </c>
      <c r="E4" s="498"/>
      <c r="F4" s="344"/>
      <c r="G4" s="345">
        <v>0</v>
      </c>
      <c r="H4" s="346"/>
      <c r="I4" s="347"/>
      <c r="J4" s="348"/>
      <c r="K4" s="349"/>
      <c r="L4" s="350"/>
      <c r="M4" s="238"/>
      <c r="N4" s="238"/>
      <c r="O4" s="238"/>
      <c r="P4" s="430"/>
      <c r="Q4" s="430"/>
      <c r="R4" s="431"/>
      <c r="S4" s="238"/>
      <c r="T4" s="238"/>
      <c r="U4" s="238"/>
      <c r="V4" s="238"/>
    </row>
    <row r="5" spans="1:22" s="38" customFormat="1" ht="15" customHeight="1">
      <c r="C5" s="538"/>
      <c r="D5" s="497"/>
      <c r="E5" s="498"/>
      <c r="F5" s="227"/>
      <c r="G5" s="228"/>
      <c r="H5" s="204" t="s">
        <v>156</v>
      </c>
      <c r="I5" s="229"/>
      <c r="J5" s="229"/>
      <c r="K5" s="229"/>
      <c r="L5" s="352"/>
      <c r="M5" s="238"/>
      <c r="N5" s="238"/>
      <c r="O5" s="238"/>
      <c r="P5" s="238"/>
      <c r="Q5" s="238"/>
      <c r="R5" s="237"/>
      <c r="S5" s="238"/>
      <c r="T5" s="238"/>
      <c r="U5" s="238"/>
      <c r="V5" s="238"/>
    </row>
    <row r="7" spans="1:22" s="37" customFormat="1">
      <c r="A7" s="37" t="s">
        <v>188</v>
      </c>
    </row>
    <row r="9" spans="1:22" s="38" customFormat="1" ht="14.25">
      <c r="C9" s="55"/>
      <c r="D9" s="247">
        <v>1</v>
      </c>
      <c r="E9" s="351"/>
      <c r="F9" s="226"/>
      <c r="G9" s="247">
        <v>0</v>
      </c>
      <c r="H9" s="354"/>
      <c r="I9" s="355"/>
      <c r="J9" s="340"/>
      <c r="K9" s="236"/>
      <c r="L9" s="1"/>
      <c r="M9" s="238"/>
      <c r="N9" s="238"/>
      <c r="O9" s="238"/>
      <c r="P9" s="430" t="e">
        <f ca="1">mergeValue(E9)</f>
        <v>#NAME?</v>
      </c>
      <c r="Q9" s="430">
        <f>H9</f>
        <v>0</v>
      </c>
      <c r="R9" s="431">
        <f>I9</f>
        <v>0</v>
      </c>
      <c r="S9" s="238" t="str">
        <f>Q9&amp;" ("&amp;R9&amp;")"</f>
        <v>0 (0)</v>
      </c>
      <c r="T9" s="238"/>
      <c r="U9" s="238"/>
      <c r="V9" s="238"/>
    </row>
    <row r="12" spans="1:22" s="37" customFormat="1">
      <c r="A12" s="37" t="s">
        <v>111</v>
      </c>
    </row>
    <row r="14" spans="1:22" s="13" customFormat="1" ht="15" customHeight="1">
      <c r="C14" s="57"/>
      <c r="D14" s="171"/>
      <c r="E14" s="186"/>
    </row>
    <row r="17" spans="1:15" s="37" customFormat="1">
      <c r="A17" s="37" t="s">
        <v>117</v>
      </c>
    </row>
    <row r="18" spans="1:15" s="54" customFormat="1"/>
    <row r="20" spans="1:15" s="391" customFormat="1" ht="22.5">
      <c r="A20" s="97" t="s">
        <v>6</v>
      </c>
      <c r="B20" s="391" t="s">
        <v>378</v>
      </c>
      <c r="C20" s="392"/>
      <c r="D20" s="263" t="s">
        <v>33</v>
      </c>
      <c r="E20" s="393"/>
      <c r="F20" s="264"/>
      <c r="G20" s="264"/>
      <c r="H20" s="264"/>
      <c r="I20" s="108"/>
      <c r="J20" s="265"/>
      <c r="K20" s="396"/>
      <c r="M20" s="394" t="str">
        <f>IF(ISERROR(INDEX(kind_of_nameforms,MATCH(E20,kind_of_forms,0),1)),"",INDEX(kind_of_nameforms,MATCH(E20,kind_of_forms,0),1))</f>
        <v/>
      </c>
      <c r="N20" s="395"/>
    </row>
    <row r="25" spans="1:15" s="37" customFormat="1">
      <c r="A25" s="37" t="s">
        <v>189</v>
      </c>
      <c r="B25" s="37" t="s">
        <v>190</v>
      </c>
      <c r="C25" s="37" t="s">
        <v>191</v>
      </c>
    </row>
    <row r="27" spans="1:15" s="38" customFormat="1" ht="15" customHeight="1">
      <c r="C27" s="55"/>
      <c r="D27" s="497">
        <v>1</v>
      </c>
      <c r="E27" s="539"/>
      <c r="F27" s="107"/>
      <c r="G27" s="497"/>
      <c r="H27" s="545"/>
      <c r="I27" s="543"/>
      <c r="J27" s="544"/>
      <c r="K27" s="533"/>
      <c r="L27" s="104"/>
      <c r="M27" s="64"/>
      <c r="N27" s="117"/>
    </row>
    <row r="28" spans="1:15" s="38" customFormat="1" ht="15" customHeight="1">
      <c r="C28" s="55"/>
      <c r="D28" s="497"/>
      <c r="E28" s="539"/>
      <c r="F28" s="100"/>
      <c r="G28" s="497"/>
      <c r="H28" s="545"/>
      <c r="I28" s="543"/>
      <c r="J28" s="544"/>
      <c r="K28" s="534"/>
      <c r="L28" s="114"/>
      <c r="M28" s="526"/>
      <c r="N28" s="527"/>
    </row>
    <row r="29" spans="1:15" s="38" customFormat="1" ht="15" customHeight="1">
      <c r="C29" s="55"/>
      <c r="D29" s="497"/>
      <c r="E29" s="539"/>
      <c r="F29" s="105"/>
      <c r="G29" s="101"/>
      <c r="H29" s="2" t="s">
        <v>156</v>
      </c>
      <c r="I29" s="102"/>
      <c r="J29" s="102"/>
      <c r="K29" s="102"/>
      <c r="L29" s="115"/>
      <c r="M29" s="115"/>
      <c r="N29" s="116"/>
      <c r="O29" s="118"/>
    </row>
    <row r="32" spans="1:15">
      <c r="A32" s="37" t="s">
        <v>228</v>
      </c>
    </row>
    <row r="33" spans="1:16" s="38" customFormat="1" ht="15" customHeight="1">
      <c r="C33" s="55"/>
      <c r="D33" s="497">
        <v>1</v>
      </c>
      <c r="E33" s="540"/>
      <c r="F33" s="107"/>
      <c r="G33" s="497">
        <v>1</v>
      </c>
      <c r="H33" s="537"/>
      <c r="I33" s="529"/>
      <c r="J33" s="536"/>
      <c r="K33" s="104" t="s">
        <v>33</v>
      </c>
      <c r="L33" s="106"/>
      <c r="M33" s="120"/>
    </row>
    <row r="34" spans="1:16" s="38" customFormat="1" ht="15" customHeight="1">
      <c r="C34" s="55"/>
      <c r="D34" s="497"/>
      <c r="E34" s="541"/>
      <c r="F34" s="100"/>
      <c r="G34" s="497"/>
      <c r="H34" s="537"/>
      <c r="I34" s="529"/>
      <c r="J34" s="536"/>
      <c r="K34" s="101"/>
      <c r="L34" s="520" t="s">
        <v>231</v>
      </c>
      <c r="M34" s="521"/>
    </row>
    <row r="35" spans="1:16" s="38" customFormat="1" ht="15" customHeight="1">
      <c r="C35" s="55"/>
      <c r="D35" s="497"/>
      <c r="E35" s="542"/>
      <c r="F35" s="105"/>
      <c r="G35" s="101"/>
      <c r="H35" s="2" t="s">
        <v>230</v>
      </c>
      <c r="I35" s="102"/>
      <c r="J35" s="102"/>
      <c r="K35" s="102"/>
      <c r="L35" s="102"/>
      <c r="M35" s="103"/>
    </row>
    <row r="37" spans="1:16" s="37" customFormat="1">
      <c r="A37" s="37" t="s">
        <v>228</v>
      </c>
      <c r="B37" s="37" t="s">
        <v>228</v>
      </c>
      <c r="C37" s="37" t="s">
        <v>228</v>
      </c>
    </row>
    <row r="39" spans="1:16" s="38" customFormat="1" ht="23.25" customHeight="1">
      <c r="C39" s="55"/>
      <c r="D39" s="497">
        <v>1</v>
      </c>
      <c r="E39" s="540"/>
      <c r="F39" s="107"/>
      <c r="G39" s="497">
        <v>1</v>
      </c>
      <c r="H39" s="524"/>
      <c r="I39" s="529"/>
      <c r="J39" s="535"/>
      <c r="K39" s="162" t="str">
        <f>L39&amp;".1"</f>
        <v>1.1</v>
      </c>
      <c r="L39" s="530" t="s">
        <v>33</v>
      </c>
      <c r="M39" s="160" t="s">
        <v>229</v>
      </c>
      <c r="N39" s="176"/>
      <c r="O39" s="159"/>
    </row>
    <row r="40" spans="1:16" s="38" customFormat="1" ht="23.25" customHeight="1">
      <c r="C40" s="55"/>
      <c r="D40" s="497"/>
      <c r="E40" s="541"/>
      <c r="F40" s="107"/>
      <c r="G40" s="497"/>
      <c r="H40" s="528"/>
      <c r="I40" s="529"/>
      <c r="J40" s="535"/>
      <c r="K40" s="162" t="str">
        <f>L39&amp;".2"</f>
        <v>1.2</v>
      </c>
      <c r="L40" s="531"/>
      <c r="M40" s="155" t="s">
        <v>286</v>
      </c>
      <c r="N40" s="177"/>
      <c r="O40" s="159"/>
      <c r="P40" s="56"/>
    </row>
    <row r="41" spans="1:16" s="38" customFormat="1" ht="23.25" customHeight="1">
      <c r="C41" s="55"/>
      <c r="D41" s="497"/>
      <c r="E41" s="541"/>
      <c r="F41" s="107"/>
      <c r="G41" s="497"/>
      <c r="H41" s="528"/>
      <c r="I41" s="529"/>
      <c r="J41" s="535"/>
      <c r="K41" s="162" t="str">
        <f>L39&amp;".3"</f>
        <v>1.3</v>
      </c>
      <c r="L41" s="531"/>
      <c r="M41" s="155" t="s">
        <v>285</v>
      </c>
      <c r="N41" s="177"/>
      <c r="O41" s="159"/>
      <c r="P41" s="56"/>
    </row>
    <row r="42" spans="1:16" s="38" customFormat="1" ht="23.25" customHeight="1">
      <c r="C42" s="55"/>
      <c r="D42" s="497"/>
      <c r="E42" s="541"/>
      <c r="F42" s="107"/>
      <c r="G42" s="497"/>
      <c r="H42" s="528"/>
      <c r="I42" s="529"/>
      <c r="J42" s="535"/>
      <c r="K42" s="162" t="str">
        <f>L39&amp;".4"</f>
        <v>1.4</v>
      </c>
      <c r="L42" s="531"/>
      <c r="M42" s="155" t="s">
        <v>279</v>
      </c>
      <c r="N42" s="178"/>
      <c r="O42" s="159"/>
      <c r="P42" s="56"/>
    </row>
    <row r="43" spans="1:16" s="38" customFormat="1" ht="23.25" customHeight="1">
      <c r="C43" s="55"/>
      <c r="D43" s="497"/>
      <c r="E43" s="541"/>
      <c r="F43" s="107"/>
      <c r="G43" s="497"/>
      <c r="H43" s="528"/>
      <c r="I43" s="529"/>
      <c r="J43" s="535"/>
      <c r="K43" s="162" t="str">
        <f>L39&amp;".5"</f>
        <v>1.5</v>
      </c>
      <c r="L43" s="531"/>
      <c r="M43" s="157" t="s">
        <v>280</v>
      </c>
      <c r="N43" s="177"/>
      <c r="O43" s="159"/>
      <c r="P43" s="56"/>
    </row>
    <row r="44" spans="1:16" s="38" customFormat="1" ht="23.25" customHeight="1">
      <c r="C44" s="55"/>
      <c r="D44" s="497"/>
      <c r="E44" s="541"/>
      <c r="F44" s="107"/>
      <c r="G44" s="497"/>
      <c r="H44" s="528"/>
      <c r="I44" s="529"/>
      <c r="J44" s="535"/>
      <c r="K44" s="162" t="str">
        <f>L39&amp;".6"</f>
        <v>1.6</v>
      </c>
      <c r="L44" s="531"/>
      <c r="M44" s="158" t="s">
        <v>281</v>
      </c>
      <c r="N44" s="179"/>
      <c r="O44" s="159"/>
      <c r="P44" s="56"/>
    </row>
    <row r="45" spans="1:16" s="38" customFormat="1" ht="23.25" customHeight="1">
      <c r="C45" s="55"/>
      <c r="D45" s="497"/>
      <c r="E45" s="541"/>
      <c r="F45" s="107"/>
      <c r="G45" s="497"/>
      <c r="H45" s="528"/>
      <c r="I45" s="529"/>
      <c r="J45" s="535"/>
      <c r="K45" s="162" t="str">
        <f>L39&amp;".7"</f>
        <v>1.7</v>
      </c>
      <c r="L45" s="531"/>
      <c r="M45" s="157" t="s">
        <v>254</v>
      </c>
      <c r="N45" s="177"/>
      <c r="O45" s="159"/>
      <c r="P45" s="56"/>
    </row>
    <row r="46" spans="1:16" s="38" customFormat="1" ht="23.25" customHeight="1">
      <c r="C46" s="55"/>
      <c r="D46" s="497"/>
      <c r="E46" s="541"/>
      <c r="F46" s="107"/>
      <c r="G46" s="497"/>
      <c r="H46" s="528"/>
      <c r="I46" s="529"/>
      <c r="J46" s="535"/>
      <c r="K46" s="162" t="str">
        <f>L39&amp;".8"</f>
        <v>1.8</v>
      </c>
      <c r="L46" s="531"/>
      <c r="M46" s="155" t="s">
        <v>282</v>
      </c>
      <c r="N46" s="178"/>
      <c r="O46" s="159"/>
      <c r="P46" s="56"/>
    </row>
    <row r="47" spans="1:16" s="38" customFormat="1" ht="23.25" customHeight="1">
      <c r="C47" s="55"/>
      <c r="D47" s="497"/>
      <c r="E47" s="541"/>
      <c r="F47" s="107"/>
      <c r="G47" s="497"/>
      <c r="H47" s="528"/>
      <c r="I47" s="529"/>
      <c r="J47" s="535"/>
      <c r="K47" s="162" t="str">
        <f>L39&amp;".9"</f>
        <v>1.9</v>
      </c>
      <c r="L47" s="531"/>
      <c r="M47" s="157" t="s">
        <v>283</v>
      </c>
      <c r="N47" s="177"/>
      <c r="O47" s="159"/>
      <c r="P47" s="56"/>
    </row>
    <row r="48" spans="1:16" s="38" customFormat="1" ht="23.25" customHeight="1">
      <c r="C48" s="55"/>
      <c r="D48" s="497"/>
      <c r="E48" s="541"/>
      <c r="F48" s="107"/>
      <c r="G48" s="497"/>
      <c r="H48" s="528"/>
      <c r="I48" s="529"/>
      <c r="J48" s="535"/>
      <c r="K48" s="162" t="str">
        <f>L39&amp;".10"</f>
        <v>1.10</v>
      </c>
      <c r="L48" s="531"/>
      <c r="M48" s="155" t="s">
        <v>255</v>
      </c>
      <c r="N48" s="178"/>
      <c r="O48" s="159"/>
      <c r="P48" s="56"/>
    </row>
    <row r="49" spans="1:25" s="38" customFormat="1" ht="23.25" customHeight="1">
      <c r="C49" s="55"/>
      <c r="D49" s="497"/>
      <c r="E49" s="541"/>
      <c r="F49" s="107"/>
      <c r="G49" s="497"/>
      <c r="H49" s="528"/>
      <c r="I49" s="529"/>
      <c r="J49" s="535"/>
      <c r="K49" s="162" t="str">
        <f>L39&amp;".11"</f>
        <v>1.11</v>
      </c>
      <c r="L49" s="531"/>
      <c r="M49" s="157" t="s">
        <v>283</v>
      </c>
      <c r="N49" s="177"/>
      <c r="O49" s="159"/>
      <c r="P49" s="56"/>
    </row>
    <row r="50" spans="1:25" s="38" customFormat="1" ht="23.25" customHeight="1">
      <c r="C50" s="55"/>
      <c r="D50" s="497"/>
      <c r="E50" s="541"/>
      <c r="F50" s="107"/>
      <c r="G50" s="497"/>
      <c r="H50" s="528"/>
      <c r="I50" s="529"/>
      <c r="J50" s="535"/>
      <c r="K50" s="162" t="str">
        <f>L39&amp;".12"</f>
        <v>1.12</v>
      </c>
      <c r="L50" s="532"/>
      <c r="M50" s="155" t="s">
        <v>284</v>
      </c>
      <c r="N50" s="178"/>
      <c r="O50" s="159"/>
      <c r="P50" s="56"/>
    </row>
    <row r="51" spans="1:25" s="38" customFormat="1" ht="15" customHeight="1">
      <c r="C51" s="55"/>
      <c r="D51" s="497"/>
      <c r="E51" s="541"/>
      <c r="F51" s="100"/>
      <c r="G51" s="497"/>
      <c r="H51" s="525"/>
      <c r="I51" s="529"/>
      <c r="J51" s="536"/>
      <c r="K51" s="156"/>
      <c r="L51" s="161"/>
      <c r="M51" s="520" t="s">
        <v>287</v>
      </c>
      <c r="N51" s="520"/>
      <c r="O51" s="521"/>
    </row>
    <row r="52" spans="1:25" s="38" customFormat="1" ht="15" customHeight="1">
      <c r="C52" s="55"/>
      <c r="D52" s="497"/>
      <c r="E52" s="542"/>
      <c r="F52" s="105"/>
      <c r="G52" s="101"/>
      <c r="H52" s="2" t="s">
        <v>230</v>
      </c>
      <c r="I52" s="102"/>
      <c r="J52" s="102"/>
      <c r="K52" s="102"/>
      <c r="L52" s="102"/>
      <c r="M52" s="102"/>
      <c r="N52" s="102"/>
      <c r="O52" s="103"/>
    </row>
    <row r="54" spans="1:25" s="37" customFormat="1">
      <c r="A54" s="37" t="s">
        <v>350</v>
      </c>
    </row>
    <row r="56" spans="1:25" s="13" customFormat="1" ht="15" customHeight="1">
      <c r="C56" s="57"/>
      <c r="D56" s="171"/>
      <c r="E56" s="172"/>
    </row>
    <row r="58" spans="1:25" s="37" customFormat="1">
      <c r="A58" s="37" t="s">
        <v>228</v>
      </c>
      <c r="B58" s="37" t="s">
        <v>228</v>
      </c>
      <c r="C58" s="37" t="s">
        <v>228</v>
      </c>
    </row>
    <row r="60" spans="1:25" s="38" customFormat="1" ht="14.25">
      <c r="C60" s="55"/>
      <c r="D60" s="497">
        <v>1</v>
      </c>
      <c r="E60" s="524"/>
      <c r="F60" s="522"/>
      <c r="G60" s="546">
        <v>1</v>
      </c>
      <c r="H60" s="524"/>
      <c r="I60" s="529"/>
      <c r="J60" s="535"/>
      <c r="K60" s="162"/>
      <c r="L60" s="104" t="s">
        <v>33</v>
      </c>
      <c r="M60" s="181"/>
      <c r="N60" s="173"/>
      <c r="O60" s="173"/>
      <c r="P60" s="174"/>
      <c r="Q60" s="175"/>
      <c r="R60" s="164"/>
      <c r="S60" s="175"/>
      <c r="T60" s="174"/>
      <c r="U60" s="175"/>
      <c r="V60" s="174"/>
      <c r="W60" s="175"/>
      <c r="X60" s="174"/>
      <c r="Y60" s="159"/>
    </row>
    <row r="61" spans="1:25" s="38" customFormat="1" ht="15" customHeight="1">
      <c r="C61" s="55"/>
      <c r="D61" s="497"/>
      <c r="E61" s="528"/>
      <c r="F61" s="523"/>
      <c r="G61" s="546"/>
      <c r="H61" s="525"/>
      <c r="I61" s="529"/>
      <c r="J61" s="536"/>
      <c r="K61" s="156"/>
      <c r="L61" s="161"/>
      <c r="M61" s="520" t="s">
        <v>287</v>
      </c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1"/>
    </row>
    <row r="62" spans="1:25" s="38" customFormat="1" ht="15" customHeight="1">
      <c r="C62" s="55"/>
      <c r="D62" s="497"/>
      <c r="E62" s="525"/>
      <c r="F62" s="183"/>
      <c r="G62" s="182"/>
      <c r="H62" s="2" t="s">
        <v>230</v>
      </c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</row>
    <row r="65" spans="1:20" s="38" customFormat="1" ht="14.25">
      <c r="C65" s="55"/>
      <c r="D65" s="104" t="s">
        <v>33</v>
      </c>
      <c r="E65" s="329"/>
      <c r="F65" s="437"/>
      <c r="G65" s="444"/>
      <c r="H65" s="178"/>
      <c r="I65" s="195"/>
      <c r="K65" s="238"/>
      <c r="L65" s="238"/>
      <c r="M65" s="238"/>
      <c r="N65" s="238"/>
      <c r="O65" s="238"/>
      <c r="P65" s="238"/>
      <c r="Q65" s="429" t="str">
        <f>IF(E65="","n",IF(ISERROR(MATCH(E65,List05_CS_Copy,0)),"n","y"))</f>
        <v>n</v>
      </c>
      <c r="R65" s="429" t="str">
        <f>IF(F65="","n",IF(ISERROR(MATCH(F65,List05_VD_Copy,0)),"n","y"))</f>
        <v>n</v>
      </c>
      <c r="S65" s="238"/>
      <c r="T65" s="238"/>
    </row>
    <row r="68" spans="1:20" s="37" customFormat="1">
      <c r="A68" s="37" t="s">
        <v>369</v>
      </c>
    </row>
    <row r="70" spans="1:20" s="124" customFormat="1" ht="22.5">
      <c r="A70" s="213"/>
      <c r="B70" s="126"/>
      <c r="C70" s="326"/>
      <c r="D70" s="166"/>
      <c r="E70" s="412"/>
      <c r="F70" s="443"/>
      <c r="G70" s="388"/>
      <c r="H70" s="209"/>
    </row>
    <row r="72" spans="1:20" s="37" customFormat="1">
      <c r="A72" s="37" t="s">
        <v>189</v>
      </c>
    </row>
    <row r="74" spans="1:20" s="124" customFormat="1" ht="22.5">
      <c r="A74" s="126"/>
      <c r="B74" s="126"/>
      <c r="C74" s="126"/>
      <c r="D74" s="166"/>
      <c r="E74" s="165"/>
      <c r="F74" s="442"/>
      <c r="G74" s="388"/>
      <c r="H74" s="209"/>
    </row>
    <row r="77" spans="1:20" s="37" customFormat="1">
      <c r="A77" s="37" t="s">
        <v>474</v>
      </c>
    </row>
    <row r="79" spans="1:20" s="13" customFormat="1" ht="15" customHeight="1">
      <c r="C79" s="170"/>
      <c r="D79" s="171">
        <v>1</v>
      </c>
      <c r="E79" s="172"/>
    </row>
    <row r="83" spans="1:23" s="37" customFormat="1" ht="17.100000000000001" customHeight="1">
      <c r="A83" s="37" t="s">
        <v>476</v>
      </c>
    </row>
    <row r="84" spans="1:23" ht="17.100000000000001" customHeight="1"/>
    <row r="85" spans="1:23" s="372" customFormat="1" ht="90">
      <c r="A85" s="507">
        <v>1</v>
      </c>
      <c r="B85" s="371"/>
      <c r="C85" s="371"/>
      <c r="D85" s="371"/>
      <c r="E85" s="507"/>
      <c r="F85" s="371"/>
      <c r="G85" s="371"/>
      <c r="I85" s="247" t="e">
        <f ca="1">"2." &amp;mergeValue(A85)</f>
        <v>#NAME?</v>
      </c>
      <c r="J85" s="439" t="s">
        <v>448</v>
      </c>
      <c r="K85" s="393"/>
      <c r="L85" s="382" t="s">
        <v>556</v>
      </c>
      <c r="M85" s="373"/>
      <c r="N85" s="240" t="str">
        <f>IF(K85="","",K85)</f>
        <v/>
      </c>
      <c r="O85" s="240"/>
      <c r="P85" s="240"/>
      <c r="Q85" s="240"/>
      <c r="R85" s="433"/>
      <c r="S85" s="240" t="s">
        <v>497</v>
      </c>
      <c r="T85" s="371"/>
      <c r="U85" s="371"/>
      <c r="V85" s="371"/>
      <c r="W85" s="371"/>
    </row>
    <row r="86" spans="1:23" s="372" customFormat="1" ht="45">
      <c r="A86" s="507"/>
      <c r="B86" s="371"/>
      <c r="C86" s="371"/>
      <c r="D86" s="371"/>
      <c r="E86" s="507"/>
      <c r="F86" s="371"/>
      <c r="G86" s="371"/>
      <c r="I86" s="247" t="e">
        <f ca="1">"3." &amp;mergeValue(A86)</f>
        <v>#NAME?</v>
      </c>
      <c r="J86" s="439" t="s">
        <v>449</v>
      </c>
      <c r="K86" s="232" t="str">
        <f>IF(ISERROR(INDEX(List02_VDCol,MATCH(K85,List02_CSCol,0))),"наименование отсутствует",INDEX(List02_VDCol,MATCH(K85,List02_CSCol,0)))</f>
        <v>наименование отсутствует</v>
      </c>
      <c r="L86" s="382" t="s">
        <v>481</v>
      </c>
      <c r="M86" s="373"/>
      <c r="N86" s="240"/>
      <c r="O86" s="240" t="str">
        <f>IF(K86="","",K86)</f>
        <v>наименование отсутствует</v>
      </c>
      <c r="P86" s="240"/>
      <c r="Q86" s="240"/>
      <c r="R86" s="433"/>
      <c r="S86" s="240" t="s">
        <v>498</v>
      </c>
      <c r="T86" s="371"/>
      <c r="U86" s="371"/>
      <c r="V86" s="371"/>
      <c r="W86" s="371"/>
    </row>
    <row r="87" spans="1:23" s="372" customFormat="1" ht="33.75">
      <c r="A87" s="507"/>
      <c r="B87" s="507">
        <v>1</v>
      </c>
      <c r="C87" s="371"/>
      <c r="D87" s="371"/>
      <c r="E87" s="507"/>
      <c r="F87" s="507"/>
      <c r="G87" s="371"/>
      <c r="I87" s="247" t="e">
        <f ca="1">"4."&amp;mergeValue(A87)</f>
        <v>#NAME?</v>
      </c>
      <c r="J87" s="439" t="s">
        <v>450</v>
      </c>
      <c r="K87" s="112" t="s">
        <v>390</v>
      </c>
      <c r="L87" s="248"/>
      <c r="M87" s="373"/>
      <c r="N87" s="240"/>
      <c r="O87" s="240"/>
      <c r="P87" s="240"/>
      <c r="Q87" s="240"/>
      <c r="R87" s="433"/>
      <c r="S87" s="240"/>
      <c r="T87" s="371"/>
      <c r="U87" s="371"/>
      <c r="V87" s="371"/>
      <c r="W87" s="371"/>
    </row>
    <row r="88" spans="1:23" s="372" customFormat="1" ht="22.5">
      <c r="A88" s="507"/>
      <c r="B88" s="507"/>
      <c r="C88" s="381"/>
      <c r="D88" s="381"/>
      <c r="E88" s="507"/>
      <c r="F88" s="507"/>
      <c r="G88" s="381"/>
      <c r="I88" s="247" t="e">
        <f ca="1">"4."&amp;mergeValue(A88) &amp;"."&amp;mergeValue(B87)</f>
        <v>#NAME?</v>
      </c>
      <c r="J88" s="440" t="s">
        <v>542</v>
      </c>
      <c r="K88" s="232" t="str">
        <f>IF(region_name="","",region_name)</f>
        <v>Самарская область</v>
      </c>
      <c r="L88" s="382" t="s">
        <v>436</v>
      </c>
      <c r="M88" s="373"/>
      <c r="N88" s="240"/>
      <c r="O88" s="240"/>
      <c r="P88" s="240"/>
      <c r="Q88" s="240"/>
      <c r="R88" s="433"/>
      <c r="S88" s="240"/>
      <c r="T88" s="371"/>
      <c r="U88" s="371"/>
      <c r="V88" s="371"/>
      <c r="W88" s="371"/>
    </row>
    <row r="89" spans="1:23" s="372" customFormat="1" ht="45">
      <c r="A89" s="507"/>
      <c r="B89" s="507"/>
      <c r="C89" s="507">
        <v>1</v>
      </c>
      <c r="D89" s="381"/>
      <c r="E89" s="507"/>
      <c r="F89" s="507"/>
      <c r="G89" s="507"/>
      <c r="I89" s="247" t="e">
        <f ca="1">"4."&amp;mergeValue(A89) &amp;"."&amp;mergeValue(B89)&amp;"."&amp;mergeValue(C89)</f>
        <v>#NAME?</v>
      </c>
      <c r="J89" s="250" t="s">
        <v>451</v>
      </c>
      <c r="K89" s="232"/>
      <c r="L89" s="382" t="s">
        <v>452</v>
      </c>
      <c r="M89" s="373"/>
      <c r="N89" s="240"/>
      <c r="O89" s="240"/>
      <c r="P89" s="240" t="str">
        <f>IF(K89="","",K89)</f>
        <v/>
      </c>
      <c r="Q89" s="240"/>
      <c r="R89" s="433"/>
      <c r="S89" s="240" t="s">
        <v>499</v>
      </c>
      <c r="T89" s="371"/>
      <c r="U89" s="371"/>
      <c r="V89" s="371"/>
      <c r="W89" s="371"/>
    </row>
    <row r="90" spans="1:23" s="372" customFormat="1" ht="22.5">
      <c r="A90" s="507"/>
      <c r="B90" s="507"/>
      <c r="C90" s="507"/>
      <c r="D90" s="381">
        <v>1</v>
      </c>
      <c r="E90" s="507"/>
      <c r="F90" s="507"/>
      <c r="G90" s="507"/>
      <c r="I90" s="247" t="e">
        <f ca="1">"4."&amp;mergeValue(A90) &amp;"."&amp;mergeValue(B90)&amp;"."&amp;mergeValue(C90)&amp;"."&amp;mergeValue(D90)</f>
        <v>#NAME?</v>
      </c>
      <c r="J90" s="251" t="s">
        <v>453</v>
      </c>
      <c r="K90" s="232"/>
      <c r="L90" s="510" t="s">
        <v>530</v>
      </c>
      <c r="M90" s="373"/>
      <c r="N90" s="240"/>
      <c r="O90" s="240"/>
      <c r="P90" s="240"/>
      <c r="Q90" s="240" t="str">
        <f>IF(K90="","",K90)</f>
        <v/>
      </c>
      <c r="R90" s="433"/>
      <c r="S90" s="240" t="s">
        <v>500</v>
      </c>
      <c r="T90" s="371"/>
      <c r="U90" s="371"/>
      <c r="V90" s="371"/>
      <c r="W90" s="371"/>
    </row>
    <row r="91" spans="1:23" s="372" customFormat="1" ht="18.75">
      <c r="A91" s="507"/>
      <c r="B91" s="507"/>
      <c r="C91" s="507"/>
      <c r="D91" s="381"/>
      <c r="E91" s="507"/>
      <c r="F91" s="507"/>
      <c r="G91" s="507"/>
      <c r="I91" s="374"/>
      <c r="J91" s="414" t="s">
        <v>156</v>
      </c>
      <c r="K91" s="375"/>
      <c r="L91" s="511"/>
      <c r="M91" s="373"/>
      <c r="N91" s="240"/>
      <c r="O91" s="240"/>
      <c r="P91" s="240"/>
      <c r="Q91" s="240"/>
      <c r="R91" s="433"/>
      <c r="S91" s="240"/>
      <c r="T91" s="371"/>
      <c r="U91" s="371"/>
      <c r="V91" s="371"/>
      <c r="W91" s="371"/>
    </row>
    <row r="92" spans="1:23" s="372" customFormat="1" ht="18.75">
      <c r="A92" s="507"/>
      <c r="B92" s="507"/>
      <c r="C92" s="381"/>
      <c r="D92" s="381"/>
      <c r="E92" s="507"/>
      <c r="F92" s="507"/>
      <c r="G92" s="381"/>
      <c r="I92" s="252"/>
      <c r="J92" s="415" t="s">
        <v>159</v>
      </c>
      <c r="K92" s="253"/>
      <c r="L92" s="254"/>
      <c r="M92" s="373"/>
      <c r="N92" s="240"/>
      <c r="O92" s="240"/>
      <c r="P92" s="240"/>
      <c r="Q92" s="240"/>
      <c r="R92" s="433"/>
      <c r="S92" s="240"/>
      <c r="T92" s="371"/>
      <c r="U92" s="371"/>
      <c r="V92" s="371"/>
      <c r="W92" s="371"/>
    </row>
    <row r="93" spans="1:23" s="372" customFormat="1" ht="18.75">
      <c r="A93" s="507"/>
      <c r="B93" s="371"/>
      <c r="C93" s="371"/>
      <c r="D93" s="371"/>
      <c r="E93" s="507"/>
      <c r="F93" s="371"/>
      <c r="G93" s="371"/>
      <c r="I93" s="252"/>
      <c r="J93" s="376" t="s">
        <v>454</v>
      </c>
      <c r="K93" s="253"/>
      <c r="L93" s="254"/>
      <c r="M93" s="373"/>
      <c r="N93" s="240"/>
      <c r="O93" s="240"/>
      <c r="P93" s="240"/>
      <c r="Q93" s="240"/>
      <c r="R93" s="433"/>
      <c r="S93" s="240"/>
      <c r="T93" s="371"/>
      <c r="U93" s="371"/>
      <c r="V93" s="371"/>
      <c r="W93" s="371"/>
    </row>
    <row r="94" spans="1:23" s="372" customFormat="1" ht="18.75">
      <c r="A94" s="371"/>
      <c r="B94" s="371"/>
      <c r="C94" s="371"/>
      <c r="D94" s="371"/>
      <c r="E94" s="371"/>
      <c r="F94" s="371"/>
      <c r="G94" s="371"/>
      <c r="I94" s="252"/>
      <c r="J94" s="212" t="s">
        <v>467</v>
      </c>
      <c r="K94" s="253"/>
      <c r="L94" s="254"/>
      <c r="M94" s="373"/>
      <c r="N94" s="240"/>
      <c r="O94" s="240"/>
      <c r="P94" s="240"/>
      <c r="Q94" s="240"/>
      <c r="R94" s="433"/>
      <c r="S94" s="240"/>
      <c r="T94" s="371"/>
      <c r="U94" s="371"/>
      <c r="V94" s="371"/>
      <c r="W94" s="371"/>
    </row>
    <row r="98" spans="1:3" s="37" customFormat="1" ht="17.100000000000001" customHeight="1">
      <c r="A98" s="37" t="s">
        <v>494</v>
      </c>
    </row>
    <row r="100" spans="1:3">
      <c r="C100" s="393"/>
    </row>
    <row r="101" spans="1:3" ht="45">
      <c r="C101" s="232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37" customFormat="1" ht="17.100000000000001" customHeight="1">
      <c r="A103" s="37" t="s">
        <v>495</v>
      </c>
    </row>
    <row r="105" spans="1:3" ht="22.5">
      <c r="C105" s="232" t="str">
        <f>IF(first_sys="","наименование отсутствует",first_sys)</f>
        <v>Открытая и закрытая</v>
      </c>
    </row>
    <row r="106" spans="1:3">
      <c r="C106" s="39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 K85" xr:uid="{00000000-0002-0000-1700-000010000000}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 xr:uid="{00000000-0002-0000-1700-000011000000}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353"/>
  <sheetViews>
    <sheetView showGridLines="0" zoomScaleNormal="100" workbookViewId="0"/>
  </sheetViews>
  <sheetFormatPr defaultRowHeight="11.25"/>
  <sheetData>
    <row r="1" spans="1:4">
      <c r="A1" t="s">
        <v>822</v>
      </c>
      <c r="B1" t="s">
        <v>157</v>
      </c>
      <c r="C1" t="s">
        <v>158</v>
      </c>
      <c r="D1" t="s">
        <v>1518</v>
      </c>
    </row>
    <row r="2" spans="1:4">
      <c r="A2">
        <v>1</v>
      </c>
      <c r="B2" t="s">
        <v>824</v>
      </c>
      <c r="C2" t="s">
        <v>824</v>
      </c>
      <c r="D2" t="s">
        <v>825</v>
      </c>
    </row>
    <row r="3" spans="1:4">
      <c r="A3">
        <v>2</v>
      </c>
      <c r="B3" t="s">
        <v>824</v>
      </c>
      <c r="C3" t="s">
        <v>826</v>
      </c>
      <c r="D3" t="s">
        <v>827</v>
      </c>
    </row>
    <row r="4" spans="1:4">
      <c r="A4">
        <v>3</v>
      </c>
      <c r="B4" t="s">
        <v>824</v>
      </c>
      <c r="C4" t="s">
        <v>828</v>
      </c>
      <c r="D4" t="s">
        <v>829</v>
      </c>
    </row>
    <row r="5" spans="1:4">
      <c r="A5">
        <v>4</v>
      </c>
      <c r="B5" t="s">
        <v>824</v>
      </c>
      <c r="C5" t="s">
        <v>830</v>
      </c>
      <c r="D5" t="s">
        <v>831</v>
      </c>
    </row>
    <row r="6" spans="1:4">
      <c r="A6">
        <v>5</v>
      </c>
      <c r="B6" t="s">
        <v>824</v>
      </c>
      <c r="C6" t="s">
        <v>832</v>
      </c>
      <c r="D6" t="s">
        <v>833</v>
      </c>
    </row>
    <row r="7" spans="1:4">
      <c r="A7">
        <v>6</v>
      </c>
      <c r="B7" t="s">
        <v>824</v>
      </c>
      <c r="C7" t="s">
        <v>834</v>
      </c>
      <c r="D7" t="s">
        <v>835</v>
      </c>
    </row>
    <row r="8" spans="1:4">
      <c r="A8">
        <v>7</v>
      </c>
      <c r="B8" t="s">
        <v>836</v>
      </c>
      <c r="C8" t="s">
        <v>836</v>
      </c>
      <c r="D8" t="s">
        <v>837</v>
      </c>
    </row>
    <row r="9" spans="1:4">
      <c r="A9">
        <v>8</v>
      </c>
      <c r="B9" t="s">
        <v>836</v>
      </c>
      <c r="C9" t="s">
        <v>838</v>
      </c>
      <c r="D9" t="s">
        <v>839</v>
      </c>
    </row>
    <row r="10" spans="1:4">
      <c r="A10">
        <v>9</v>
      </c>
      <c r="B10" t="s">
        <v>836</v>
      </c>
      <c r="C10" t="s">
        <v>840</v>
      </c>
      <c r="D10" t="s">
        <v>841</v>
      </c>
    </row>
    <row r="11" spans="1:4">
      <c r="A11">
        <v>10</v>
      </c>
      <c r="B11" t="s">
        <v>836</v>
      </c>
      <c r="C11" t="s">
        <v>842</v>
      </c>
      <c r="D11" t="s">
        <v>843</v>
      </c>
    </row>
    <row r="12" spans="1:4">
      <c r="A12">
        <v>11</v>
      </c>
      <c r="B12" t="s">
        <v>836</v>
      </c>
      <c r="C12" t="s">
        <v>844</v>
      </c>
      <c r="D12" t="s">
        <v>845</v>
      </c>
    </row>
    <row r="13" spans="1:4">
      <c r="A13">
        <v>12</v>
      </c>
      <c r="B13" t="s">
        <v>836</v>
      </c>
      <c r="C13" t="s">
        <v>846</v>
      </c>
      <c r="D13" t="s">
        <v>847</v>
      </c>
    </row>
    <row r="14" spans="1:4">
      <c r="A14">
        <v>13</v>
      </c>
      <c r="B14" t="s">
        <v>836</v>
      </c>
      <c r="C14" t="s">
        <v>848</v>
      </c>
      <c r="D14" t="s">
        <v>849</v>
      </c>
    </row>
    <row r="15" spans="1:4">
      <c r="A15">
        <v>14</v>
      </c>
      <c r="B15" t="s">
        <v>836</v>
      </c>
      <c r="C15" t="s">
        <v>850</v>
      </c>
      <c r="D15" t="s">
        <v>851</v>
      </c>
    </row>
    <row r="16" spans="1:4">
      <c r="A16">
        <v>15</v>
      </c>
      <c r="B16" t="s">
        <v>836</v>
      </c>
      <c r="C16" t="s">
        <v>852</v>
      </c>
      <c r="D16" t="s">
        <v>853</v>
      </c>
    </row>
    <row r="17" spans="1:4">
      <c r="A17">
        <v>16</v>
      </c>
      <c r="B17" t="s">
        <v>836</v>
      </c>
      <c r="C17" t="s">
        <v>854</v>
      </c>
      <c r="D17" t="s">
        <v>855</v>
      </c>
    </row>
    <row r="18" spans="1:4">
      <c r="A18">
        <v>17</v>
      </c>
      <c r="B18" t="s">
        <v>836</v>
      </c>
      <c r="C18" t="s">
        <v>856</v>
      </c>
      <c r="D18" t="s">
        <v>857</v>
      </c>
    </row>
    <row r="19" spans="1:4">
      <c r="A19">
        <v>18</v>
      </c>
      <c r="B19" t="s">
        <v>836</v>
      </c>
      <c r="C19" t="s">
        <v>858</v>
      </c>
      <c r="D19" t="s">
        <v>859</v>
      </c>
    </row>
    <row r="20" spans="1:4">
      <c r="A20">
        <v>19</v>
      </c>
      <c r="B20" t="s">
        <v>836</v>
      </c>
      <c r="C20" t="s">
        <v>860</v>
      </c>
      <c r="D20" t="s">
        <v>861</v>
      </c>
    </row>
    <row r="21" spans="1:4">
      <c r="A21">
        <v>20</v>
      </c>
      <c r="B21" t="s">
        <v>836</v>
      </c>
      <c r="C21" t="s">
        <v>862</v>
      </c>
      <c r="D21" t="s">
        <v>863</v>
      </c>
    </row>
    <row r="22" spans="1:4">
      <c r="A22">
        <v>21</v>
      </c>
      <c r="B22" t="s">
        <v>864</v>
      </c>
      <c r="C22" t="s">
        <v>864</v>
      </c>
      <c r="D22" t="s">
        <v>865</v>
      </c>
    </row>
    <row r="23" spans="1:4">
      <c r="A23">
        <v>22</v>
      </c>
      <c r="B23" t="s">
        <v>864</v>
      </c>
      <c r="C23" t="s">
        <v>866</v>
      </c>
      <c r="D23" t="s">
        <v>867</v>
      </c>
    </row>
    <row r="24" spans="1:4">
      <c r="A24">
        <v>23</v>
      </c>
      <c r="B24" t="s">
        <v>864</v>
      </c>
      <c r="C24" t="s">
        <v>868</v>
      </c>
      <c r="D24" t="s">
        <v>869</v>
      </c>
    </row>
    <row r="25" spans="1:4">
      <c r="A25">
        <v>24</v>
      </c>
      <c r="B25" t="s">
        <v>864</v>
      </c>
      <c r="C25" t="s">
        <v>870</v>
      </c>
      <c r="D25" t="s">
        <v>871</v>
      </c>
    </row>
    <row r="26" spans="1:4">
      <c r="A26">
        <v>25</v>
      </c>
      <c r="B26" t="s">
        <v>864</v>
      </c>
      <c r="C26" t="s">
        <v>872</v>
      </c>
      <c r="D26" t="s">
        <v>873</v>
      </c>
    </row>
    <row r="27" spans="1:4">
      <c r="A27">
        <v>26</v>
      </c>
      <c r="B27" t="s">
        <v>864</v>
      </c>
      <c r="C27" t="s">
        <v>874</v>
      </c>
      <c r="D27" t="s">
        <v>875</v>
      </c>
    </row>
    <row r="28" spans="1:4">
      <c r="A28">
        <v>27</v>
      </c>
      <c r="B28" t="s">
        <v>876</v>
      </c>
      <c r="C28" t="s">
        <v>876</v>
      </c>
      <c r="D28" t="s">
        <v>877</v>
      </c>
    </row>
    <row r="29" spans="1:4">
      <c r="A29">
        <v>28</v>
      </c>
      <c r="B29" t="s">
        <v>876</v>
      </c>
      <c r="C29" t="s">
        <v>878</v>
      </c>
      <c r="D29" t="s">
        <v>879</v>
      </c>
    </row>
    <row r="30" spans="1:4">
      <c r="A30">
        <v>29</v>
      </c>
      <c r="B30" t="s">
        <v>876</v>
      </c>
      <c r="C30" t="s">
        <v>880</v>
      </c>
      <c r="D30" t="s">
        <v>881</v>
      </c>
    </row>
    <row r="31" spans="1:4">
      <c r="A31">
        <v>30</v>
      </c>
      <c r="B31" t="s">
        <v>876</v>
      </c>
      <c r="C31" t="s">
        <v>882</v>
      </c>
      <c r="D31" t="s">
        <v>883</v>
      </c>
    </row>
    <row r="32" spans="1:4">
      <c r="A32">
        <v>31</v>
      </c>
      <c r="B32" t="s">
        <v>876</v>
      </c>
      <c r="C32" t="s">
        <v>884</v>
      </c>
      <c r="D32" t="s">
        <v>885</v>
      </c>
    </row>
    <row r="33" spans="1:4">
      <c r="A33">
        <v>32</v>
      </c>
      <c r="B33" t="s">
        <v>876</v>
      </c>
      <c r="C33" t="s">
        <v>886</v>
      </c>
      <c r="D33" t="s">
        <v>887</v>
      </c>
    </row>
    <row r="34" spans="1:4">
      <c r="A34">
        <v>33</v>
      </c>
      <c r="B34" t="s">
        <v>876</v>
      </c>
      <c r="C34" t="s">
        <v>888</v>
      </c>
      <c r="D34" t="s">
        <v>889</v>
      </c>
    </row>
    <row r="35" spans="1:4">
      <c r="A35">
        <v>34</v>
      </c>
      <c r="B35" t="s">
        <v>876</v>
      </c>
      <c r="C35" t="s">
        <v>890</v>
      </c>
      <c r="D35" t="s">
        <v>891</v>
      </c>
    </row>
    <row r="36" spans="1:4">
      <c r="A36">
        <v>35</v>
      </c>
      <c r="B36" t="s">
        <v>876</v>
      </c>
      <c r="C36" t="s">
        <v>892</v>
      </c>
      <c r="D36" t="s">
        <v>893</v>
      </c>
    </row>
    <row r="37" spans="1:4">
      <c r="A37">
        <v>36</v>
      </c>
      <c r="B37" t="s">
        <v>894</v>
      </c>
      <c r="C37" t="s">
        <v>894</v>
      </c>
      <c r="D37" t="s">
        <v>895</v>
      </c>
    </row>
    <row r="38" spans="1:4">
      <c r="A38">
        <v>37</v>
      </c>
      <c r="B38" t="s">
        <v>894</v>
      </c>
      <c r="C38" t="s">
        <v>896</v>
      </c>
      <c r="D38" t="s">
        <v>897</v>
      </c>
    </row>
    <row r="39" spans="1:4">
      <c r="A39">
        <v>38</v>
      </c>
      <c r="B39" t="s">
        <v>894</v>
      </c>
      <c r="C39" t="s">
        <v>898</v>
      </c>
      <c r="D39" t="s">
        <v>899</v>
      </c>
    </row>
    <row r="40" spans="1:4">
      <c r="A40">
        <v>39</v>
      </c>
      <c r="B40" t="s">
        <v>894</v>
      </c>
      <c r="C40" t="s">
        <v>900</v>
      </c>
      <c r="D40" t="s">
        <v>901</v>
      </c>
    </row>
    <row r="41" spans="1:4">
      <c r="A41">
        <v>40</v>
      </c>
      <c r="B41" t="s">
        <v>894</v>
      </c>
      <c r="C41" t="s">
        <v>902</v>
      </c>
      <c r="D41" t="s">
        <v>903</v>
      </c>
    </row>
    <row r="42" spans="1:4">
      <c r="A42">
        <v>41</v>
      </c>
      <c r="B42" t="s">
        <v>894</v>
      </c>
      <c r="C42" t="s">
        <v>904</v>
      </c>
      <c r="D42" t="s">
        <v>905</v>
      </c>
    </row>
    <row r="43" spans="1:4">
      <c r="A43">
        <v>42</v>
      </c>
      <c r="B43" t="s">
        <v>894</v>
      </c>
      <c r="C43" t="s">
        <v>906</v>
      </c>
      <c r="D43" t="s">
        <v>907</v>
      </c>
    </row>
    <row r="44" spans="1:4">
      <c r="A44">
        <v>43</v>
      </c>
      <c r="B44" t="s">
        <v>894</v>
      </c>
      <c r="C44" t="s">
        <v>908</v>
      </c>
      <c r="D44" t="s">
        <v>909</v>
      </c>
    </row>
    <row r="45" spans="1:4">
      <c r="A45">
        <v>44</v>
      </c>
      <c r="B45" t="s">
        <v>894</v>
      </c>
      <c r="C45" t="s">
        <v>910</v>
      </c>
      <c r="D45" t="s">
        <v>911</v>
      </c>
    </row>
    <row r="46" spans="1:4">
      <c r="A46">
        <v>45</v>
      </c>
      <c r="B46" t="s">
        <v>894</v>
      </c>
      <c r="C46" t="s">
        <v>912</v>
      </c>
      <c r="D46" t="s">
        <v>913</v>
      </c>
    </row>
    <row r="47" spans="1:4">
      <c r="A47">
        <v>46</v>
      </c>
      <c r="B47" t="s">
        <v>914</v>
      </c>
      <c r="C47" t="s">
        <v>914</v>
      </c>
      <c r="D47" t="s">
        <v>915</v>
      </c>
    </row>
    <row r="48" spans="1:4">
      <c r="A48">
        <v>47</v>
      </c>
      <c r="B48" t="s">
        <v>914</v>
      </c>
      <c r="C48" t="s">
        <v>916</v>
      </c>
      <c r="D48" t="s">
        <v>917</v>
      </c>
    </row>
    <row r="49" spans="1:4">
      <c r="A49">
        <v>48</v>
      </c>
      <c r="B49" t="s">
        <v>914</v>
      </c>
      <c r="C49" t="s">
        <v>918</v>
      </c>
      <c r="D49" t="s">
        <v>919</v>
      </c>
    </row>
    <row r="50" spans="1:4">
      <c r="A50">
        <v>49</v>
      </c>
      <c r="B50" t="s">
        <v>914</v>
      </c>
      <c r="C50" t="s">
        <v>920</v>
      </c>
      <c r="D50" t="s">
        <v>921</v>
      </c>
    </row>
    <row r="51" spans="1:4">
      <c r="A51">
        <v>50</v>
      </c>
      <c r="B51" t="s">
        <v>914</v>
      </c>
      <c r="C51" t="s">
        <v>922</v>
      </c>
      <c r="D51" t="s">
        <v>923</v>
      </c>
    </row>
    <row r="52" spans="1:4">
      <c r="A52">
        <v>51</v>
      </c>
      <c r="B52" t="s">
        <v>914</v>
      </c>
      <c r="C52" t="s">
        <v>924</v>
      </c>
      <c r="D52" t="s">
        <v>925</v>
      </c>
    </row>
    <row r="53" spans="1:4">
      <c r="A53">
        <v>52</v>
      </c>
      <c r="B53" t="s">
        <v>914</v>
      </c>
      <c r="C53" t="s">
        <v>926</v>
      </c>
      <c r="D53" t="s">
        <v>927</v>
      </c>
    </row>
    <row r="54" spans="1:4">
      <c r="A54">
        <v>53</v>
      </c>
      <c r="B54" t="s">
        <v>914</v>
      </c>
      <c r="C54" t="s">
        <v>928</v>
      </c>
      <c r="D54" t="s">
        <v>929</v>
      </c>
    </row>
    <row r="55" spans="1:4">
      <c r="A55">
        <v>54</v>
      </c>
      <c r="B55" t="s">
        <v>914</v>
      </c>
      <c r="C55" t="s">
        <v>930</v>
      </c>
      <c r="D55" t="s">
        <v>931</v>
      </c>
    </row>
    <row r="56" spans="1:4">
      <c r="A56">
        <v>55</v>
      </c>
      <c r="B56" t="s">
        <v>914</v>
      </c>
      <c r="C56" t="s">
        <v>932</v>
      </c>
      <c r="D56" t="s">
        <v>933</v>
      </c>
    </row>
    <row r="57" spans="1:4">
      <c r="A57">
        <v>56</v>
      </c>
      <c r="B57" t="s">
        <v>914</v>
      </c>
      <c r="C57" t="s">
        <v>934</v>
      </c>
      <c r="D57" t="s">
        <v>935</v>
      </c>
    </row>
    <row r="58" spans="1:4">
      <c r="A58">
        <v>57</v>
      </c>
      <c r="B58" t="s">
        <v>914</v>
      </c>
      <c r="C58" t="s">
        <v>936</v>
      </c>
      <c r="D58" t="s">
        <v>937</v>
      </c>
    </row>
    <row r="59" spans="1:4">
      <c r="A59">
        <v>58</v>
      </c>
      <c r="B59" t="s">
        <v>914</v>
      </c>
      <c r="C59" t="s">
        <v>938</v>
      </c>
      <c r="D59" t="s">
        <v>939</v>
      </c>
    </row>
    <row r="60" spans="1:4">
      <c r="A60">
        <v>59</v>
      </c>
      <c r="B60" t="s">
        <v>914</v>
      </c>
      <c r="C60" t="s">
        <v>940</v>
      </c>
      <c r="D60" t="s">
        <v>941</v>
      </c>
    </row>
    <row r="61" spans="1:4">
      <c r="A61">
        <v>60</v>
      </c>
      <c r="B61" t="s">
        <v>942</v>
      </c>
      <c r="C61" t="s">
        <v>942</v>
      </c>
      <c r="D61" t="s">
        <v>943</v>
      </c>
    </row>
    <row r="62" spans="1:4">
      <c r="A62">
        <v>61</v>
      </c>
      <c r="B62" t="s">
        <v>942</v>
      </c>
      <c r="C62" t="s">
        <v>944</v>
      </c>
      <c r="D62" t="s">
        <v>945</v>
      </c>
    </row>
    <row r="63" spans="1:4">
      <c r="A63">
        <v>62</v>
      </c>
      <c r="B63" t="s">
        <v>942</v>
      </c>
      <c r="C63" t="s">
        <v>946</v>
      </c>
      <c r="D63" t="s">
        <v>947</v>
      </c>
    </row>
    <row r="64" spans="1:4">
      <c r="A64">
        <v>63</v>
      </c>
      <c r="B64" t="s">
        <v>942</v>
      </c>
      <c r="C64" t="s">
        <v>948</v>
      </c>
      <c r="D64" t="s">
        <v>949</v>
      </c>
    </row>
    <row r="65" spans="1:4">
      <c r="A65">
        <v>64</v>
      </c>
      <c r="B65" t="s">
        <v>942</v>
      </c>
      <c r="C65" t="s">
        <v>950</v>
      </c>
      <c r="D65" t="s">
        <v>951</v>
      </c>
    </row>
    <row r="66" spans="1:4">
      <c r="A66">
        <v>65</v>
      </c>
      <c r="B66" t="s">
        <v>942</v>
      </c>
      <c r="C66" t="s">
        <v>952</v>
      </c>
      <c r="D66" t="s">
        <v>953</v>
      </c>
    </row>
    <row r="67" spans="1:4">
      <c r="A67">
        <v>66</v>
      </c>
      <c r="B67" t="s">
        <v>942</v>
      </c>
      <c r="C67" t="s">
        <v>954</v>
      </c>
      <c r="D67" t="s">
        <v>955</v>
      </c>
    </row>
    <row r="68" spans="1:4">
      <c r="A68">
        <v>67</v>
      </c>
      <c r="B68" t="s">
        <v>942</v>
      </c>
      <c r="C68" t="s">
        <v>956</v>
      </c>
      <c r="D68" t="s">
        <v>957</v>
      </c>
    </row>
    <row r="69" spans="1:4">
      <c r="A69">
        <v>68</v>
      </c>
      <c r="B69" t="s">
        <v>942</v>
      </c>
      <c r="C69" t="s">
        <v>958</v>
      </c>
      <c r="D69" t="s">
        <v>959</v>
      </c>
    </row>
    <row r="70" spans="1:4">
      <c r="A70">
        <v>69</v>
      </c>
      <c r="B70" t="s">
        <v>942</v>
      </c>
      <c r="C70" t="s">
        <v>960</v>
      </c>
      <c r="D70" t="s">
        <v>961</v>
      </c>
    </row>
    <row r="71" spans="1:4">
      <c r="A71">
        <v>70</v>
      </c>
      <c r="B71" t="s">
        <v>942</v>
      </c>
      <c r="C71" t="s">
        <v>962</v>
      </c>
      <c r="D71" t="s">
        <v>963</v>
      </c>
    </row>
    <row r="72" spans="1:4">
      <c r="A72">
        <v>71</v>
      </c>
      <c r="B72" t="s">
        <v>942</v>
      </c>
      <c r="C72" t="s">
        <v>964</v>
      </c>
      <c r="D72" t="s">
        <v>965</v>
      </c>
    </row>
    <row r="73" spans="1:4">
      <c r="A73">
        <v>72</v>
      </c>
      <c r="B73" t="s">
        <v>942</v>
      </c>
      <c r="C73" t="s">
        <v>966</v>
      </c>
      <c r="D73" t="s">
        <v>967</v>
      </c>
    </row>
    <row r="74" spans="1:4">
      <c r="A74">
        <v>73</v>
      </c>
      <c r="B74" t="s">
        <v>942</v>
      </c>
      <c r="C74" t="s">
        <v>968</v>
      </c>
      <c r="D74" t="s">
        <v>969</v>
      </c>
    </row>
    <row r="75" spans="1:4">
      <c r="A75">
        <v>74</v>
      </c>
      <c r="B75" t="s">
        <v>942</v>
      </c>
      <c r="C75" t="s">
        <v>970</v>
      </c>
      <c r="D75" t="s">
        <v>971</v>
      </c>
    </row>
    <row r="76" spans="1:4">
      <c r="A76">
        <v>75</v>
      </c>
      <c r="B76" t="s">
        <v>942</v>
      </c>
      <c r="C76" t="s">
        <v>972</v>
      </c>
      <c r="D76" t="s">
        <v>973</v>
      </c>
    </row>
    <row r="77" spans="1:4">
      <c r="A77">
        <v>76</v>
      </c>
      <c r="B77" t="s">
        <v>974</v>
      </c>
      <c r="C77" t="s">
        <v>974</v>
      </c>
      <c r="D77" t="s">
        <v>975</v>
      </c>
    </row>
    <row r="78" spans="1:4">
      <c r="A78">
        <v>77</v>
      </c>
      <c r="B78" t="s">
        <v>974</v>
      </c>
      <c r="C78" t="s">
        <v>976</v>
      </c>
      <c r="D78" t="s">
        <v>977</v>
      </c>
    </row>
    <row r="79" spans="1:4">
      <c r="A79">
        <v>78</v>
      </c>
      <c r="B79" t="s">
        <v>974</v>
      </c>
      <c r="C79" t="s">
        <v>978</v>
      </c>
      <c r="D79" t="s">
        <v>979</v>
      </c>
    </row>
    <row r="80" spans="1:4">
      <c r="A80">
        <v>79</v>
      </c>
      <c r="B80" t="s">
        <v>974</v>
      </c>
      <c r="C80" t="s">
        <v>980</v>
      </c>
      <c r="D80" t="s">
        <v>981</v>
      </c>
    </row>
    <row r="81" spans="1:4">
      <c r="A81">
        <v>80</v>
      </c>
      <c r="B81" t="s">
        <v>974</v>
      </c>
      <c r="C81" t="s">
        <v>982</v>
      </c>
      <c r="D81" t="s">
        <v>983</v>
      </c>
    </row>
    <row r="82" spans="1:4">
      <c r="A82">
        <v>81</v>
      </c>
      <c r="B82" t="s">
        <v>974</v>
      </c>
      <c r="C82" t="s">
        <v>984</v>
      </c>
      <c r="D82" t="s">
        <v>985</v>
      </c>
    </row>
    <row r="83" spans="1:4">
      <c r="A83">
        <v>82</v>
      </c>
      <c r="B83" t="s">
        <v>974</v>
      </c>
      <c r="C83" t="s">
        <v>986</v>
      </c>
      <c r="D83" t="s">
        <v>987</v>
      </c>
    </row>
    <row r="84" spans="1:4">
      <c r="A84">
        <v>83</v>
      </c>
      <c r="B84" t="s">
        <v>974</v>
      </c>
      <c r="C84" t="s">
        <v>988</v>
      </c>
      <c r="D84" t="s">
        <v>989</v>
      </c>
    </row>
    <row r="85" spans="1:4">
      <c r="A85">
        <v>84</v>
      </c>
      <c r="B85" t="s">
        <v>990</v>
      </c>
      <c r="C85" t="s">
        <v>990</v>
      </c>
      <c r="D85" t="s">
        <v>991</v>
      </c>
    </row>
    <row r="86" spans="1:4">
      <c r="A86">
        <v>85</v>
      </c>
      <c r="B86" t="s">
        <v>990</v>
      </c>
      <c r="C86" t="s">
        <v>992</v>
      </c>
      <c r="D86" t="s">
        <v>993</v>
      </c>
    </row>
    <row r="87" spans="1:4">
      <c r="A87">
        <v>86</v>
      </c>
      <c r="B87" t="s">
        <v>990</v>
      </c>
      <c r="C87" t="s">
        <v>994</v>
      </c>
      <c r="D87" t="s">
        <v>995</v>
      </c>
    </row>
    <row r="88" spans="1:4">
      <c r="A88">
        <v>87</v>
      </c>
      <c r="B88" t="s">
        <v>990</v>
      </c>
      <c r="C88" t="s">
        <v>996</v>
      </c>
      <c r="D88" t="s">
        <v>997</v>
      </c>
    </row>
    <row r="89" spans="1:4">
      <c r="A89">
        <v>88</v>
      </c>
      <c r="B89" t="s">
        <v>990</v>
      </c>
      <c r="C89" t="s">
        <v>998</v>
      </c>
      <c r="D89" t="s">
        <v>999</v>
      </c>
    </row>
    <row r="90" spans="1:4">
      <c r="A90">
        <v>89</v>
      </c>
      <c r="B90" t="s">
        <v>990</v>
      </c>
      <c r="C90" t="s">
        <v>1000</v>
      </c>
      <c r="D90" t="s">
        <v>1001</v>
      </c>
    </row>
    <row r="91" spans="1:4">
      <c r="A91">
        <v>90</v>
      </c>
      <c r="B91" t="s">
        <v>990</v>
      </c>
      <c r="C91" t="s">
        <v>1002</v>
      </c>
      <c r="D91" t="s">
        <v>1003</v>
      </c>
    </row>
    <row r="92" spans="1:4">
      <c r="A92">
        <v>91</v>
      </c>
      <c r="B92" t="s">
        <v>990</v>
      </c>
      <c r="C92" t="s">
        <v>1004</v>
      </c>
      <c r="D92" t="s">
        <v>1005</v>
      </c>
    </row>
    <row r="93" spans="1:4">
      <c r="A93">
        <v>92</v>
      </c>
      <c r="B93" t="s">
        <v>990</v>
      </c>
      <c r="C93" t="s">
        <v>1006</v>
      </c>
      <c r="D93" t="s">
        <v>1007</v>
      </c>
    </row>
    <row r="94" spans="1:4">
      <c r="A94">
        <v>93</v>
      </c>
      <c r="B94" t="s">
        <v>990</v>
      </c>
      <c r="C94" t="s">
        <v>1008</v>
      </c>
      <c r="D94" t="s">
        <v>1009</v>
      </c>
    </row>
    <row r="95" spans="1:4">
      <c r="A95">
        <v>94</v>
      </c>
      <c r="B95" t="s">
        <v>1010</v>
      </c>
      <c r="C95" t="s">
        <v>1010</v>
      </c>
      <c r="D95" t="s">
        <v>1011</v>
      </c>
    </row>
    <row r="96" spans="1:4">
      <c r="A96">
        <v>95</v>
      </c>
      <c r="B96" t="s">
        <v>1010</v>
      </c>
      <c r="C96" t="s">
        <v>1012</v>
      </c>
      <c r="D96" t="s">
        <v>1013</v>
      </c>
    </row>
    <row r="97" spans="1:4">
      <c r="A97">
        <v>96</v>
      </c>
      <c r="B97" t="s">
        <v>1010</v>
      </c>
      <c r="C97" t="s">
        <v>1014</v>
      </c>
      <c r="D97" t="s">
        <v>1015</v>
      </c>
    </row>
    <row r="98" spans="1:4">
      <c r="A98">
        <v>97</v>
      </c>
      <c r="B98" t="s">
        <v>1010</v>
      </c>
      <c r="C98" t="s">
        <v>1016</v>
      </c>
      <c r="D98" t="s">
        <v>1017</v>
      </c>
    </row>
    <row r="99" spans="1:4">
      <c r="A99">
        <v>98</v>
      </c>
      <c r="B99" t="s">
        <v>1010</v>
      </c>
      <c r="C99" t="s">
        <v>1018</v>
      </c>
      <c r="D99" t="s">
        <v>1019</v>
      </c>
    </row>
    <row r="100" spans="1:4">
      <c r="A100">
        <v>99</v>
      </c>
      <c r="B100" t="s">
        <v>1010</v>
      </c>
      <c r="C100" t="s">
        <v>1020</v>
      </c>
      <c r="D100" t="s">
        <v>1021</v>
      </c>
    </row>
    <row r="101" spans="1:4">
      <c r="A101">
        <v>100</v>
      </c>
      <c r="B101" t="s">
        <v>1010</v>
      </c>
      <c r="C101" t="s">
        <v>1022</v>
      </c>
      <c r="D101" t="s">
        <v>1023</v>
      </c>
    </row>
    <row r="102" spans="1:4">
      <c r="A102">
        <v>101</v>
      </c>
      <c r="B102" t="s">
        <v>1024</v>
      </c>
      <c r="C102" t="s">
        <v>1024</v>
      </c>
      <c r="D102" t="s">
        <v>1025</v>
      </c>
    </row>
    <row r="103" spans="1:4">
      <c r="A103">
        <v>102</v>
      </c>
      <c r="B103" t="s">
        <v>1024</v>
      </c>
      <c r="C103" t="s">
        <v>1026</v>
      </c>
      <c r="D103" t="s">
        <v>1027</v>
      </c>
    </row>
    <row r="104" spans="1:4">
      <c r="A104">
        <v>103</v>
      </c>
      <c r="B104" t="s">
        <v>1024</v>
      </c>
      <c r="C104" t="s">
        <v>878</v>
      </c>
      <c r="D104" t="s">
        <v>1028</v>
      </c>
    </row>
    <row r="105" spans="1:4">
      <c r="A105">
        <v>104</v>
      </c>
      <c r="B105" t="s">
        <v>1024</v>
      </c>
      <c r="C105" t="s">
        <v>1029</v>
      </c>
      <c r="D105" t="s">
        <v>1030</v>
      </c>
    </row>
    <row r="106" spans="1:4">
      <c r="A106">
        <v>105</v>
      </c>
      <c r="B106" t="s">
        <v>1024</v>
      </c>
      <c r="C106" t="s">
        <v>1031</v>
      </c>
      <c r="D106" t="s">
        <v>1032</v>
      </c>
    </row>
    <row r="107" spans="1:4">
      <c r="A107">
        <v>106</v>
      </c>
      <c r="B107" t="s">
        <v>1024</v>
      </c>
      <c r="C107" t="s">
        <v>1033</v>
      </c>
      <c r="D107" t="s">
        <v>1034</v>
      </c>
    </row>
    <row r="108" spans="1:4">
      <c r="A108">
        <v>107</v>
      </c>
      <c r="B108" t="s">
        <v>1024</v>
      </c>
      <c r="C108" t="s">
        <v>1035</v>
      </c>
      <c r="D108" t="s">
        <v>1036</v>
      </c>
    </row>
    <row r="109" spans="1:4">
      <c r="A109">
        <v>108</v>
      </c>
      <c r="B109" t="s">
        <v>1024</v>
      </c>
      <c r="C109" t="s">
        <v>1037</v>
      </c>
      <c r="D109" t="s">
        <v>1038</v>
      </c>
    </row>
    <row r="110" spans="1:4">
      <c r="A110">
        <v>109</v>
      </c>
      <c r="B110" t="s">
        <v>1024</v>
      </c>
      <c r="C110" t="s">
        <v>1039</v>
      </c>
      <c r="D110" t="s">
        <v>1040</v>
      </c>
    </row>
    <row r="111" spans="1:4">
      <c r="A111">
        <v>110</v>
      </c>
      <c r="B111" t="s">
        <v>1024</v>
      </c>
      <c r="C111" t="s">
        <v>1041</v>
      </c>
      <c r="D111" t="s">
        <v>1042</v>
      </c>
    </row>
    <row r="112" spans="1:4">
      <c r="A112">
        <v>111</v>
      </c>
      <c r="B112" t="s">
        <v>1024</v>
      </c>
      <c r="C112" t="s">
        <v>1043</v>
      </c>
      <c r="D112" t="s">
        <v>1044</v>
      </c>
    </row>
    <row r="113" spans="1:4">
      <c r="A113">
        <v>112</v>
      </c>
      <c r="B113" t="s">
        <v>1024</v>
      </c>
      <c r="C113" t="s">
        <v>934</v>
      </c>
      <c r="D113" t="s">
        <v>1045</v>
      </c>
    </row>
    <row r="114" spans="1:4">
      <c r="A114">
        <v>113</v>
      </c>
      <c r="B114" t="s">
        <v>1024</v>
      </c>
      <c r="C114" t="s">
        <v>1046</v>
      </c>
      <c r="D114" t="s">
        <v>1047</v>
      </c>
    </row>
    <row r="115" spans="1:4">
      <c r="A115">
        <v>114</v>
      </c>
      <c r="B115" t="s">
        <v>1024</v>
      </c>
      <c r="C115" t="s">
        <v>1048</v>
      </c>
      <c r="D115" t="s">
        <v>1049</v>
      </c>
    </row>
    <row r="116" spans="1:4">
      <c r="A116">
        <v>115</v>
      </c>
      <c r="B116" t="s">
        <v>1024</v>
      </c>
      <c r="C116" t="s">
        <v>1050</v>
      </c>
      <c r="D116" t="s">
        <v>1051</v>
      </c>
    </row>
    <row r="117" spans="1:4">
      <c r="A117">
        <v>116</v>
      </c>
      <c r="B117" t="s">
        <v>1052</v>
      </c>
      <c r="C117" t="s">
        <v>1052</v>
      </c>
      <c r="D117" t="s">
        <v>1053</v>
      </c>
    </row>
    <row r="118" spans="1:4">
      <c r="A118">
        <v>117</v>
      </c>
      <c r="B118" t="s">
        <v>1052</v>
      </c>
      <c r="C118" t="s">
        <v>1054</v>
      </c>
      <c r="D118" t="s">
        <v>1055</v>
      </c>
    </row>
    <row r="119" spans="1:4">
      <c r="A119">
        <v>118</v>
      </c>
      <c r="B119" t="s">
        <v>1052</v>
      </c>
      <c r="C119" t="s">
        <v>1056</v>
      </c>
      <c r="D119" t="s">
        <v>1057</v>
      </c>
    </row>
    <row r="120" spans="1:4">
      <c r="A120">
        <v>119</v>
      </c>
      <c r="B120" t="s">
        <v>1052</v>
      </c>
      <c r="C120" t="s">
        <v>1058</v>
      </c>
      <c r="D120" t="s">
        <v>1059</v>
      </c>
    </row>
    <row r="121" spans="1:4">
      <c r="A121">
        <v>120</v>
      </c>
      <c r="B121" t="s">
        <v>1052</v>
      </c>
      <c r="C121" t="s">
        <v>1060</v>
      </c>
      <c r="D121" t="s">
        <v>1061</v>
      </c>
    </row>
    <row r="122" spans="1:4">
      <c r="A122">
        <v>121</v>
      </c>
      <c r="B122" t="s">
        <v>1052</v>
      </c>
      <c r="C122" t="s">
        <v>1062</v>
      </c>
      <c r="D122" t="s">
        <v>1063</v>
      </c>
    </row>
    <row r="123" spans="1:4">
      <c r="A123">
        <v>122</v>
      </c>
      <c r="B123" t="s">
        <v>1052</v>
      </c>
      <c r="C123" t="s">
        <v>1064</v>
      </c>
      <c r="D123" t="s">
        <v>1065</v>
      </c>
    </row>
    <row r="124" spans="1:4">
      <c r="A124">
        <v>123</v>
      </c>
      <c r="B124" t="s">
        <v>1052</v>
      </c>
      <c r="C124" t="s">
        <v>1066</v>
      </c>
      <c r="D124" t="s">
        <v>1067</v>
      </c>
    </row>
    <row r="125" spans="1:4">
      <c r="A125">
        <v>124</v>
      </c>
      <c r="B125" t="s">
        <v>1052</v>
      </c>
      <c r="C125" t="s">
        <v>1068</v>
      </c>
      <c r="D125" t="s">
        <v>1069</v>
      </c>
    </row>
    <row r="126" spans="1:4">
      <c r="A126">
        <v>125</v>
      </c>
      <c r="B126" t="s">
        <v>1052</v>
      </c>
      <c r="C126" t="s">
        <v>1070</v>
      </c>
      <c r="D126" t="s">
        <v>1071</v>
      </c>
    </row>
    <row r="127" spans="1:4">
      <c r="A127">
        <v>126</v>
      </c>
      <c r="B127" t="s">
        <v>1052</v>
      </c>
      <c r="C127" t="s">
        <v>1072</v>
      </c>
      <c r="D127" t="s">
        <v>1073</v>
      </c>
    </row>
    <row r="128" spans="1:4">
      <c r="A128">
        <v>127</v>
      </c>
      <c r="B128" t="s">
        <v>1052</v>
      </c>
      <c r="C128" t="s">
        <v>1074</v>
      </c>
      <c r="D128" t="s">
        <v>1075</v>
      </c>
    </row>
    <row r="129" spans="1:4">
      <c r="A129">
        <v>128</v>
      </c>
      <c r="B129" t="s">
        <v>1052</v>
      </c>
      <c r="C129" t="s">
        <v>1076</v>
      </c>
      <c r="D129" t="s">
        <v>1077</v>
      </c>
    </row>
    <row r="130" spans="1:4">
      <c r="A130">
        <v>129</v>
      </c>
      <c r="B130" t="s">
        <v>1078</v>
      </c>
      <c r="C130" t="s">
        <v>1078</v>
      </c>
      <c r="D130" t="s">
        <v>1079</v>
      </c>
    </row>
    <row r="131" spans="1:4">
      <c r="A131">
        <v>130</v>
      </c>
      <c r="B131" t="s">
        <v>1078</v>
      </c>
      <c r="C131" t="s">
        <v>1080</v>
      </c>
      <c r="D131" t="s">
        <v>1081</v>
      </c>
    </row>
    <row r="132" spans="1:4">
      <c r="A132">
        <v>131</v>
      </c>
      <c r="B132" t="s">
        <v>1078</v>
      </c>
      <c r="C132" t="s">
        <v>1082</v>
      </c>
      <c r="D132" t="s">
        <v>1083</v>
      </c>
    </row>
    <row r="133" spans="1:4">
      <c r="A133">
        <v>132</v>
      </c>
      <c r="B133" t="s">
        <v>1078</v>
      </c>
      <c r="C133" t="s">
        <v>1084</v>
      </c>
      <c r="D133" t="s">
        <v>1085</v>
      </c>
    </row>
    <row r="134" spans="1:4">
      <c r="A134">
        <v>133</v>
      </c>
      <c r="B134" t="s">
        <v>1078</v>
      </c>
      <c r="C134" t="s">
        <v>1086</v>
      </c>
      <c r="D134" t="s">
        <v>1087</v>
      </c>
    </row>
    <row r="135" spans="1:4">
      <c r="A135">
        <v>134</v>
      </c>
      <c r="B135" t="s">
        <v>1078</v>
      </c>
      <c r="C135" t="s">
        <v>1088</v>
      </c>
      <c r="D135" t="s">
        <v>1089</v>
      </c>
    </row>
    <row r="136" spans="1:4">
      <c r="A136">
        <v>135</v>
      </c>
      <c r="B136" t="s">
        <v>1078</v>
      </c>
      <c r="C136" t="s">
        <v>1090</v>
      </c>
      <c r="D136" t="s">
        <v>1091</v>
      </c>
    </row>
    <row r="137" spans="1:4">
      <c r="A137">
        <v>136</v>
      </c>
      <c r="B137" t="s">
        <v>1078</v>
      </c>
      <c r="C137" t="s">
        <v>1092</v>
      </c>
      <c r="D137" t="s">
        <v>1093</v>
      </c>
    </row>
    <row r="138" spans="1:4">
      <c r="A138">
        <v>137</v>
      </c>
      <c r="B138" t="s">
        <v>1078</v>
      </c>
      <c r="C138" t="s">
        <v>1094</v>
      </c>
      <c r="D138" t="s">
        <v>1095</v>
      </c>
    </row>
    <row r="139" spans="1:4">
      <c r="A139">
        <v>138</v>
      </c>
      <c r="B139" t="s">
        <v>1078</v>
      </c>
      <c r="C139" t="s">
        <v>1096</v>
      </c>
      <c r="D139" t="s">
        <v>1097</v>
      </c>
    </row>
    <row r="140" spans="1:4">
      <c r="A140">
        <v>139</v>
      </c>
      <c r="B140" t="s">
        <v>1078</v>
      </c>
      <c r="C140" t="s">
        <v>1098</v>
      </c>
      <c r="D140" t="s">
        <v>1099</v>
      </c>
    </row>
    <row r="141" spans="1:4">
      <c r="A141">
        <v>140</v>
      </c>
      <c r="B141" t="s">
        <v>1078</v>
      </c>
      <c r="C141" t="s">
        <v>1100</v>
      </c>
      <c r="D141" t="s">
        <v>1101</v>
      </c>
    </row>
    <row r="142" spans="1:4">
      <c r="A142">
        <v>141</v>
      </c>
      <c r="B142" t="s">
        <v>1102</v>
      </c>
      <c r="C142" t="s">
        <v>1102</v>
      </c>
      <c r="D142" t="s">
        <v>1103</v>
      </c>
    </row>
    <row r="143" spans="1:4">
      <c r="A143">
        <v>142</v>
      </c>
      <c r="B143" t="s">
        <v>1102</v>
      </c>
      <c r="C143" t="s">
        <v>1104</v>
      </c>
      <c r="D143" t="s">
        <v>1105</v>
      </c>
    </row>
    <row r="144" spans="1:4">
      <c r="A144">
        <v>143</v>
      </c>
      <c r="B144" t="s">
        <v>1102</v>
      </c>
      <c r="C144" t="s">
        <v>1106</v>
      </c>
      <c r="D144" t="s">
        <v>1107</v>
      </c>
    </row>
    <row r="145" spans="1:4">
      <c r="A145">
        <v>144</v>
      </c>
      <c r="B145" t="s">
        <v>1102</v>
      </c>
      <c r="C145" t="s">
        <v>1108</v>
      </c>
      <c r="D145" t="s">
        <v>1109</v>
      </c>
    </row>
    <row r="146" spans="1:4">
      <c r="A146">
        <v>145</v>
      </c>
      <c r="B146" t="s">
        <v>1102</v>
      </c>
      <c r="C146" t="s">
        <v>1110</v>
      </c>
      <c r="D146" t="s">
        <v>1111</v>
      </c>
    </row>
    <row r="147" spans="1:4">
      <c r="A147">
        <v>146</v>
      </c>
      <c r="B147" t="s">
        <v>1102</v>
      </c>
      <c r="C147" t="s">
        <v>1112</v>
      </c>
      <c r="D147" t="s">
        <v>1113</v>
      </c>
    </row>
    <row r="148" spans="1:4">
      <c r="A148">
        <v>147</v>
      </c>
      <c r="B148" t="s">
        <v>1102</v>
      </c>
      <c r="C148" t="s">
        <v>1114</v>
      </c>
      <c r="D148" t="s">
        <v>1115</v>
      </c>
    </row>
    <row r="149" spans="1:4">
      <c r="A149">
        <v>148</v>
      </c>
      <c r="B149" t="s">
        <v>1102</v>
      </c>
      <c r="C149" t="s">
        <v>1116</v>
      </c>
      <c r="D149" t="s">
        <v>1117</v>
      </c>
    </row>
    <row r="150" spans="1:4">
      <c r="A150">
        <v>149</v>
      </c>
      <c r="B150" t="s">
        <v>1102</v>
      </c>
      <c r="C150" t="s">
        <v>1118</v>
      </c>
      <c r="D150" t="s">
        <v>1119</v>
      </c>
    </row>
    <row r="151" spans="1:4">
      <c r="A151">
        <v>150</v>
      </c>
      <c r="B151" t="s">
        <v>1102</v>
      </c>
      <c r="C151" t="s">
        <v>1120</v>
      </c>
      <c r="D151" t="s">
        <v>1121</v>
      </c>
    </row>
    <row r="152" spans="1:4">
      <c r="A152">
        <v>151</v>
      </c>
      <c r="B152" t="s">
        <v>1102</v>
      </c>
      <c r="C152" t="s">
        <v>1122</v>
      </c>
      <c r="D152" t="s">
        <v>1123</v>
      </c>
    </row>
    <row r="153" spans="1:4">
      <c r="A153">
        <v>152</v>
      </c>
      <c r="B153" t="s">
        <v>1102</v>
      </c>
      <c r="C153" t="s">
        <v>1124</v>
      </c>
      <c r="D153" t="s">
        <v>1125</v>
      </c>
    </row>
    <row r="154" spans="1:4">
      <c r="A154">
        <v>153</v>
      </c>
      <c r="B154" t="s">
        <v>1102</v>
      </c>
      <c r="C154" t="s">
        <v>1126</v>
      </c>
      <c r="D154" t="s">
        <v>1127</v>
      </c>
    </row>
    <row r="155" spans="1:4">
      <c r="A155">
        <v>154</v>
      </c>
      <c r="B155" t="s">
        <v>1102</v>
      </c>
      <c r="C155" t="s">
        <v>1128</v>
      </c>
      <c r="D155" t="s">
        <v>1129</v>
      </c>
    </row>
    <row r="156" spans="1:4">
      <c r="A156">
        <v>155</v>
      </c>
      <c r="B156" t="s">
        <v>1130</v>
      </c>
      <c r="C156" t="s">
        <v>1130</v>
      </c>
      <c r="D156" t="s">
        <v>1131</v>
      </c>
    </row>
    <row r="157" spans="1:4">
      <c r="A157">
        <v>156</v>
      </c>
      <c r="B157" t="s">
        <v>1130</v>
      </c>
      <c r="C157" t="s">
        <v>1132</v>
      </c>
      <c r="D157" t="s">
        <v>1133</v>
      </c>
    </row>
    <row r="158" spans="1:4">
      <c r="A158">
        <v>157</v>
      </c>
      <c r="B158" t="s">
        <v>1130</v>
      </c>
      <c r="C158" t="s">
        <v>1134</v>
      </c>
      <c r="D158" t="s">
        <v>1135</v>
      </c>
    </row>
    <row r="159" spans="1:4">
      <c r="A159">
        <v>158</v>
      </c>
      <c r="B159" t="s">
        <v>1130</v>
      </c>
      <c r="C159" t="s">
        <v>1136</v>
      </c>
      <c r="D159" t="s">
        <v>1137</v>
      </c>
    </row>
    <row r="160" spans="1:4">
      <c r="A160">
        <v>159</v>
      </c>
      <c r="B160" t="s">
        <v>1130</v>
      </c>
      <c r="C160" t="s">
        <v>1138</v>
      </c>
      <c r="D160" t="s">
        <v>1139</v>
      </c>
    </row>
    <row r="161" spans="1:4">
      <c r="A161">
        <v>160</v>
      </c>
      <c r="B161" t="s">
        <v>1130</v>
      </c>
      <c r="C161" t="s">
        <v>1140</v>
      </c>
      <c r="D161" t="s">
        <v>1141</v>
      </c>
    </row>
    <row r="162" spans="1:4">
      <c r="A162">
        <v>161</v>
      </c>
      <c r="B162" t="s">
        <v>1130</v>
      </c>
      <c r="C162" t="s">
        <v>1142</v>
      </c>
      <c r="D162" t="s">
        <v>1143</v>
      </c>
    </row>
    <row r="163" spans="1:4">
      <c r="A163">
        <v>162</v>
      </c>
      <c r="B163" t="s">
        <v>1130</v>
      </c>
      <c r="C163" t="s">
        <v>1144</v>
      </c>
      <c r="D163" t="s">
        <v>1145</v>
      </c>
    </row>
    <row r="164" spans="1:4">
      <c r="A164">
        <v>163</v>
      </c>
      <c r="B164" t="s">
        <v>1130</v>
      </c>
      <c r="C164" t="s">
        <v>1146</v>
      </c>
      <c r="D164" t="s">
        <v>1147</v>
      </c>
    </row>
    <row r="165" spans="1:4">
      <c r="A165">
        <v>164</v>
      </c>
      <c r="B165" t="s">
        <v>1130</v>
      </c>
      <c r="C165" t="s">
        <v>1148</v>
      </c>
      <c r="D165" t="s">
        <v>1149</v>
      </c>
    </row>
    <row r="166" spans="1:4">
      <c r="A166">
        <v>165</v>
      </c>
      <c r="B166" t="s">
        <v>1130</v>
      </c>
      <c r="C166" t="s">
        <v>1150</v>
      </c>
      <c r="D166" t="s">
        <v>1151</v>
      </c>
    </row>
    <row r="167" spans="1:4">
      <c r="A167">
        <v>166</v>
      </c>
      <c r="B167" t="s">
        <v>1130</v>
      </c>
      <c r="C167" t="s">
        <v>1152</v>
      </c>
      <c r="D167" t="s">
        <v>1153</v>
      </c>
    </row>
    <row r="168" spans="1:4">
      <c r="A168">
        <v>167</v>
      </c>
      <c r="B168" t="s">
        <v>1130</v>
      </c>
      <c r="C168" t="s">
        <v>1154</v>
      </c>
      <c r="D168" t="s">
        <v>1155</v>
      </c>
    </row>
    <row r="169" spans="1:4">
      <c r="A169">
        <v>168</v>
      </c>
      <c r="B169" t="s">
        <v>1156</v>
      </c>
      <c r="C169" t="s">
        <v>1156</v>
      </c>
      <c r="D169" t="s">
        <v>1157</v>
      </c>
    </row>
    <row r="170" spans="1:4">
      <c r="A170">
        <v>169</v>
      </c>
      <c r="B170" t="s">
        <v>1156</v>
      </c>
      <c r="C170" t="s">
        <v>1158</v>
      </c>
      <c r="D170" t="s">
        <v>1159</v>
      </c>
    </row>
    <row r="171" spans="1:4">
      <c r="A171">
        <v>170</v>
      </c>
      <c r="B171" t="s">
        <v>1156</v>
      </c>
      <c r="C171" t="s">
        <v>1160</v>
      </c>
      <c r="D171" t="s">
        <v>1161</v>
      </c>
    </row>
    <row r="172" spans="1:4">
      <c r="A172">
        <v>171</v>
      </c>
      <c r="B172" t="s">
        <v>1156</v>
      </c>
      <c r="C172" t="s">
        <v>1162</v>
      </c>
      <c r="D172" t="s">
        <v>1163</v>
      </c>
    </row>
    <row r="173" spans="1:4">
      <c r="A173">
        <v>172</v>
      </c>
      <c r="B173" t="s">
        <v>1156</v>
      </c>
      <c r="C173" t="s">
        <v>1164</v>
      </c>
      <c r="D173" t="s">
        <v>1165</v>
      </c>
    </row>
    <row r="174" spans="1:4">
      <c r="A174">
        <v>173</v>
      </c>
      <c r="B174" t="s">
        <v>1156</v>
      </c>
      <c r="C174" t="s">
        <v>1166</v>
      </c>
      <c r="D174" t="s">
        <v>1167</v>
      </c>
    </row>
    <row r="175" spans="1:4">
      <c r="A175">
        <v>174</v>
      </c>
      <c r="B175" t="s">
        <v>1156</v>
      </c>
      <c r="C175" t="s">
        <v>1168</v>
      </c>
      <c r="D175" t="s">
        <v>1169</v>
      </c>
    </row>
    <row r="176" spans="1:4">
      <c r="A176">
        <v>175</v>
      </c>
      <c r="B176" t="s">
        <v>1156</v>
      </c>
      <c r="C176" t="s">
        <v>1170</v>
      </c>
      <c r="D176" t="s">
        <v>1171</v>
      </c>
    </row>
    <row r="177" spans="1:4">
      <c r="A177">
        <v>176</v>
      </c>
      <c r="B177" t="s">
        <v>1156</v>
      </c>
      <c r="C177" t="s">
        <v>1172</v>
      </c>
      <c r="D177" t="s">
        <v>1173</v>
      </c>
    </row>
    <row r="178" spans="1:4">
      <c r="A178">
        <v>177</v>
      </c>
      <c r="B178" t="s">
        <v>1156</v>
      </c>
      <c r="C178" t="s">
        <v>1174</v>
      </c>
      <c r="D178" t="s">
        <v>1175</v>
      </c>
    </row>
    <row r="179" spans="1:4">
      <c r="A179">
        <v>178</v>
      </c>
      <c r="B179" t="s">
        <v>1156</v>
      </c>
      <c r="C179" t="s">
        <v>1176</v>
      </c>
      <c r="D179" t="s">
        <v>1177</v>
      </c>
    </row>
    <row r="180" spans="1:4">
      <c r="A180">
        <v>179</v>
      </c>
      <c r="B180" t="s">
        <v>1156</v>
      </c>
      <c r="C180" t="s">
        <v>1178</v>
      </c>
      <c r="D180" t="s">
        <v>1179</v>
      </c>
    </row>
    <row r="181" spans="1:4">
      <c r="A181">
        <v>180</v>
      </c>
      <c r="B181" t="s">
        <v>1156</v>
      </c>
      <c r="C181" t="s">
        <v>1180</v>
      </c>
      <c r="D181" t="s">
        <v>1181</v>
      </c>
    </row>
    <row r="182" spans="1:4">
      <c r="A182">
        <v>181</v>
      </c>
      <c r="B182" t="s">
        <v>1156</v>
      </c>
      <c r="C182" t="s">
        <v>1182</v>
      </c>
      <c r="D182" t="s">
        <v>1183</v>
      </c>
    </row>
    <row r="183" spans="1:4">
      <c r="A183">
        <v>182</v>
      </c>
      <c r="B183" t="s">
        <v>1184</v>
      </c>
      <c r="C183" t="s">
        <v>1184</v>
      </c>
      <c r="D183" t="s">
        <v>1185</v>
      </c>
    </row>
    <row r="184" spans="1:4">
      <c r="A184">
        <v>183</v>
      </c>
      <c r="B184" t="s">
        <v>1184</v>
      </c>
      <c r="C184" t="s">
        <v>1186</v>
      </c>
      <c r="D184" t="s">
        <v>1187</v>
      </c>
    </row>
    <row r="185" spans="1:4">
      <c r="A185">
        <v>184</v>
      </c>
      <c r="B185" t="s">
        <v>1184</v>
      </c>
      <c r="C185" t="s">
        <v>1188</v>
      </c>
      <c r="D185" t="s">
        <v>1189</v>
      </c>
    </row>
    <row r="186" spans="1:4">
      <c r="A186">
        <v>185</v>
      </c>
      <c r="B186" t="s">
        <v>1184</v>
      </c>
      <c r="C186" t="s">
        <v>1058</v>
      </c>
      <c r="D186" t="s">
        <v>1190</v>
      </c>
    </row>
    <row r="187" spans="1:4">
      <c r="A187">
        <v>186</v>
      </c>
      <c r="B187" t="s">
        <v>1184</v>
      </c>
      <c r="C187" t="s">
        <v>1191</v>
      </c>
      <c r="D187" t="s">
        <v>1192</v>
      </c>
    </row>
    <row r="188" spans="1:4">
      <c r="A188">
        <v>187</v>
      </c>
      <c r="B188" t="s">
        <v>1184</v>
      </c>
      <c r="C188" t="s">
        <v>1193</v>
      </c>
      <c r="D188" t="s">
        <v>1194</v>
      </c>
    </row>
    <row r="189" spans="1:4">
      <c r="A189">
        <v>188</v>
      </c>
      <c r="B189" t="s">
        <v>1184</v>
      </c>
      <c r="C189" t="s">
        <v>1195</v>
      </c>
      <c r="D189" t="s">
        <v>1196</v>
      </c>
    </row>
    <row r="190" spans="1:4">
      <c r="A190">
        <v>189</v>
      </c>
      <c r="B190" t="s">
        <v>1184</v>
      </c>
      <c r="C190" t="s">
        <v>1197</v>
      </c>
      <c r="D190" t="s">
        <v>1198</v>
      </c>
    </row>
    <row r="191" spans="1:4">
      <c r="A191">
        <v>190</v>
      </c>
      <c r="B191" t="s">
        <v>1184</v>
      </c>
      <c r="C191" t="s">
        <v>1199</v>
      </c>
      <c r="D191" t="s">
        <v>1200</v>
      </c>
    </row>
    <row r="192" spans="1:4">
      <c r="A192">
        <v>191</v>
      </c>
      <c r="B192" t="s">
        <v>1184</v>
      </c>
      <c r="C192" t="s">
        <v>1201</v>
      </c>
      <c r="D192" t="s">
        <v>1202</v>
      </c>
    </row>
    <row r="193" spans="1:4">
      <c r="A193">
        <v>192</v>
      </c>
      <c r="B193" t="s">
        <v>1203</v>
      </c>
      <c r="C193" t="s">
        <v>1203</v>
      </c>
      <c r="D193" t="s">
        <v>1204</v>
      </c>
    </row>
    <row r="194" spans="1:4">
      <c r="A194">
        <v>193</v>
      </c>
      <c r="B194" t="s">
        <v>1203</v>
      </c>
      <c r="C194" t="s">
        <v>1205</v>
      </c>
      <c r="D194" t="s">
        <v>1206</v>
      </c>
    </row>
    <row r="195" spans="1:4">
      <c r="A195">
        <v>194</v>
      </c>
      <c r="B195" t="s">
        <v>1203</v>
      </c>
      <c r="C195" t="s">
        <v>1207</v>
      </c>
      <c r="D195" t="s">
        <v>1208</v>
      </c>
    </row>
    <row r="196" spans="1:4">
      <c r="A196">
        <v>195</v>
      </c>
      <c r="B196" t="s">
        <v>1203</v>
      </c>
      <c r="C196" t="s">
        <v>1209</v>
      </c>
      <c r="D196" t="s">
        <v>1210</v>
      </c>
    </row>
    <row r="197" spans="1:4">
      <c r="A197">
        <v>196</v>
      </c>
      <c r="B197" t="s">
        <v>1203</v>
      </c>
      <c r="C197" t="s">
        <v>1211</v>
      </c>
      <c r="D197" t="s">
        <v>1212</v>
      </c>
    </row>
    <row r="198" spans="1:4">
      <c r="A198">
        <v>197</v>
      </c>
      <c r="B198" t="s">
        <v>1203</v>
      </c>
      <c r="C198" t="s">
        <v>1213</v>
      </c>
      <c r="D198" t="s">
        <v>1214</v>
      </c>
    </row>
    <row r="199" spans="1:4">
      <c r="A199">
        <v>198</v>
      </c>
      <c r="B199" t="s">
        <v>1203</v>
      </c>
      <c r="C199" t="s">
        <v>1215</v>
      </c>
      <c r="D199" t="s">
        <v>1216</v>
      </c>
    </row>
    <row r="200" spans="1:4">
      <c r="A200">
        <v>199</v>
      </c>
      <c r="B200" t="s">
        <v>1203</v>
      </c>
      <c r="C200" t="s">
        <v>1217</v>
      </c>
      <c r="D200" t="s">
        <v>1218</v>
      </c>
    </row>
    <row r="201" spans="1:4">
      <c r="A201">
        <v>200</v>
      </c>
      <c r="B201" t="s">
        <v>1203</v>
      </c>
      <c r="C201" t="s">
        <v>1219</v>
      </c>
      <c r="D201" t="s">
        <v>1220</v>
      </c>
    </row>
    <row r="202" spans="1:4">
      <c r="A202">
        <v>201</v>
      </c>
      <c r="B202" t="s">
        <v>1221</v>
      </c>
      <c r="C202" t="s">
        <v>1221</v>
      </c>
      <c r="D202" t="s">
        <v>1222</v>
      </c>
    </row>
    <row r="203" spans="1:4">
      <c r="A203">
        <v>202</v>
      </c>
      <c r="B203" t="s">
        <v>1221</v>
      </c>
      <c r="C203" t="s">
        <v>1223</v>
      </c>
      <c r="D203" t="s">
        <v>1224</v>
      </c>
    </row>
    <row r="204" spans="1:4">
      <c r="A204">
        <v>203</v>
      </c>
      <c r="B204" t="s">
        <v>1221</v>
      </c>
      <c r="C204" t="s">
        <v>1225</v>
      </c>
      <c r="D204" t="s">
        <v>1226</v>
      </c>
    </row>
    <row r="205" spans="1:4">
      <c r="A205">
        <v>204</v>
      </c>
      <c r="B205" t="s">
        <v>1221</v>
      </c>
      <c r="C205" t="s">
        <v>1227</v>
      </c>
      <c r="D205" t="s">
        <v>1228</v>
      </c>
    </row>
    <row r="206" spans="1:4">
      <c r="A206">
        <v>205</v>
      </c>
      <c r="B206" t="s">
        <v>1221</v>
      </c>
      <c r="C206" t="s">
        <v>1229</v>
      </c>
      <c r="D206" t="s">
        <v>1230</v>
      </c>
    </row>
    <row r="207" spans="1:4">
      <c r="A207">
        <v>206</v>
      </c>
      <c r="B207" t="s">
        <v>1221</v>
      </c>
      <c r="C207" t="s">
        <v>1231</v>
      </c>
      <c r="D207" t="s">
        <v>1232</v>
      </c>
    </row>
    <row r="208" spans="1:4">
      <c r="A208">
        <v>207</v>
      </c>
      <c r="B208" t="s">
        <v>1221</v>
      </c>
      <c r="C208" t="s">
        <v>1233</v>
      </c>
      <c r="D208" t="s">
        <v>1234</v>
      </c>
    </row>
    <row r="209" spans="1:4">
      <c r="A209">
        <v>208</v>
      </c>
      <c r="B209" t="s">
        <v>1221</v>
      </c>
      <c r="C209" t="s">
        <v>1235</v>
      </c>
      <c r="D209" t="s">
        <v>1236</v>
      </c>
    </row>
    <row r="210" spans="1:4">
      <c r="A210">
        <v>209</v>
      </c>
      <c r="B210" t="s">
        <v>1221</v>
      </c>
      <c r="C210" t="s">
        <v>1237</v>
      </c>
      <c r="D210" t="s">
        <v>1238</v>
      </c>
    </row>
    <row r="211" spans="1:4">
      <c r="A211">
        <v>210</v>
      </c>
      <c r="B211" t="s">
        <v>1221</v>
      </c>
      <c r="C211" t="s">
        <v>1239</v>
      </c>
      <c r="D211" t="s">
        <v>1240</v>
      </c>
    </row>
    <row r="212" spans="1:4">
      <c r="A212">
        <v>211</v>
      </c>
      <c r="B212" t="s">
        <v>1221</v>
      </c>
      <c r="C212" t="s">
        <v>1241</v>
      </c>
      <c r="D212" t="s">
        <v>1242</v>
      </c>
    </row>
    <row r="213" spans="1:4">
      <c r="A213">
        <v>212</v>
      </c>
      <c r="B213" t="s">
        <v>1221</v>
      </c>
      <c r="C213" t="s">
        <v>1243</v>
      </c>
      <c r="D213" t="s">
        <v>1244</v>
      </c>
    </row>
    <row r="214" spans="1:4">
      <c r="A214">
        <v>213</v>
      </c>
      <c r="B214" t="s">
        <v>1221</v>
      </c>
      <c r="C214" t="s">
        <v>1245</v>
      </c>
      <c r="D214" t="s">
        <v>1246</v>
      </c>
    </row>
    <row r="215" spans="1:4">
      <c r="A215">
        <v>214</v>
      </c>
      <c r="B215" t="s">
        <v>1221</v>
      </c>
      <c r="C215" t="s">
        <v>1247</v>
      </c>
      <c r="D215" t="s">
        <v>1248</v>
      </c>
    </row>
    <row r="216" spans="1:4">
      <c r="A216">
        <v>215</v>
      </c>
      <c r="B216" t="s">
        <v>1221</v>
      </c>
      <c r="C216" t="s">
        <v>1249</v>
      </c>
      <c r="D216" t="s">
        <v>1250</v>
      </c>
    </row>
    <row r="217" spans="1:4">
      <c r="A217">
        <v>216</v>
      </c>
      <c r="B217" t="s">
        <v>1221</v>
      </c>
      <c r="C217" t="s">
        <v>1251</v>
      </c>
      <c r="D217" t="s">
        <v>1252</v>
      </c>
    </row>
    <row r="218" spans="1:4">
      <c r="A218">
        <v>217</v>
      </c>
      <c r="B218" t="s">
        <v>1253</v>
      </c>
      <c r="C218" t="s">
        <v>1253</v>
      </c>
      <c r="D218" t="s">
        <v>1254</v>
      </c>
    </row>
    <row r="219" spans="1:4">
      <c r="A219">
        <v>218</v>
      </c>
      <c r="B219" t="s">
        <v>1253</v>
      </c>
      <c r="C219" t="s">
        <v>1255</v>
      </c>
      <c r="D219" t="s">
        <v>1256</v>
      </c>
    </row>
    <row r="220" spans="1:4">
      <c r="A220">
        <v>219</v>
      </c>
      <c r="B220" t="s">
        <v>1253</v>
      </c>
      <c r="C220" t="s">
        <v>1257</v>
      </c>
      <c r="D220" t="s">
        <v>1258</v>
      </c>
    </row>
    <row r="221" spans="1:4">
      <c r="A221">
        <v>220</v>
      </c>
      <c r="B221" t="s">
        <v>1253</v>
      </c>
      <c r="C221" t="s">
        <v>1259</v>
      </c>
      <c r="D221" t="s">
        <v>1260</v>
      </c>
    </row>
    <row r="222" spans="1:4">
      <c r="A222">
        <v>221</v>
      </c>
      <c r="B222" t="s">
        <v>1253</v>
      </c>
      <c r="C222" t="s">
        <v>1261</v>
      </c>
      <c r="D222" t="s">
        <v>1262</v>
      </c>
    </row>
    <row r="223" spans="1:4">
      <c r="A223">
        <v>222</v>
      </c>
      <c r="B223" t="s">
        <v>1253</v>
      </c>
      <c r="C223" t="s">
        <v>1263</v>
      </c>
      <c r="D223" t="s">
        <v>1264</v>
      </c>
    </row>
    <row r="224" spans="1:4">
      <c r="A224">
        <v>223</v>
      </c>
      <c r="B224" t="s">
        <v>1253</v>
      </c>
      <c r="C224" t="s">
        <v>1265</v>
      </c>
      <c r="D224" t="s">
        <v>1266</v>
      </c>
    </row>
    <row r="225" spans="1:4">
      <c r="A225">
        <v>224</v>
      </c>
      <c r="B225" t="s">
        <v>1253</v>
      </c>
      <c r="C225" t="s">
        <v>1267</v>
      </c>
      <c r="D225" t="s">
        <v>1268</v>
      </c>
    </row>
    <row r="226" spans="1:4">
      <c r="A226">
        <v>225</v>
      </c>
      <c r="B226" t="s">
        <v>1269</v>
      </c>
      <c r="C226" t="s">
        <v>1269</v>
      </c>
      <c r="D226" t="s">
        <v>1270</v>
      </c>
    </row>
    <row r="227" spans="1:4">
      <c r="A227">
        <v>226</v>
      </c>
      <c r="B227" t="s">
        <v>1269</v>
      </c>
      <c r="C227" t="s">
        <v>1271</v>
      </c>
      <c r="D227" t="s">
        <v>1272</v>
      </c>
    </row>
    <row r="228" spans="1:4">
      <c r="A228">
        <v>227</v>
      </c>
      <c r="B228" t="s">
        <v>1269</v>
      </c>
      <c r="C228" t="s">
        <v>1273</v>
      </c>
      <c r="D228" t="s">
        <v>1274</v>
      </c>
    </row>
    <row r="229" spans="1:4">
      <c r="A229">
        <v>228</v>
      </c>
      <c r="B229" t="s">
        <v>1269</v>
      </c>
      <c r="C229" t="s">
        <v>1275</v>
      </c>
      <c r="D229" t="s">
        <v>1276</v>
      </c>
    </row>
    <row r="230" spans="1:4">
      <c r="A230">
        <v>229</v>
      </c>
      <c r="B230" t="s">
        <v>1269</v>
      </c>
      <c r="C230" t="s">
        <v>1277</v>
      </c>
      <c r="D230" t="s">
        <v>1278</v>
      </c>
    </row>
    <row r="231" spans="1:4">
      <c r="A231">
        <v>230</v>
      </c>
      <c r="B231" t="s">
        <v>1269</v>
      </c>
      <c r="C231" t="s">
        <v>1279</v>
      </c>
      <c r="D231" t="s">
        <v>1280</v>
      </c>
    </row>
    <row r="232" spans="1:4">
      <c r="A232">
        <v>231</v>
      </c>
      <c r="B232" t="s">
        <v>1269</v>
      </c>
      <c r="C232" t="s">
        <v>1281</v>
      </c>
      <c r="D232" t="s">
        <v>1282</v>
      </c>
    </row>
    <row r="233" spans="1:4">
      <c r="A233">
        <v>232</v>
      </c>
      <c r="B233" t="s">
        <v>1269</v>
      </c>
      <c r="C233" t="s">
        <v>1283</v>
      </c>
      <c r="D233" t="s">
        <v>1284</v>
      </c>
    </row>
    <row r="234" spans="1:4">
      <c r="A234">
        <v>233</v>
      </c>
      <c r="B234" t="s">
        <v>1269</v>
      </c>
      <c r="C234" t="s">
        <v>1285</v>
      </c>
      <c r="D234" t="s">
        <v>1286</v>
      </c>
    </row>
    <row r="235" spans="1:4">
      <c r="A235">
        <v>234</v>
      </c>
      <c r="B235" t="s">
        <v>1269</v>
      </c>
      <c r="C235" t="s">
        <v>1287</v>
      </c>
      <c r="D235" t="s">
        <v>1288</v>
      </c>
    </row>
    <row r="236" spans="1:4">
      <c r="A236">
        <v>235</v>
      </c>
      <c r="B236" t="s">
        <v>1269</v>
      </c>
      <c r="C236" t="s">
        <v>1289</v>
      </c>
      <c r="D236" t="s">
        <v>1290</v>
      </c>
    </row>
    <row r="237" spans="1:4">
      <c r="A237">
        <v>236</v>
      </c>
      <c r="B237" t="s">
        <v>1269</v>
      </c>
      <c r="C237" t="s">
        <v>1291</v>
      </c>
      <c r="D237" t="s">
        <v>1292</v>
      </c>
    </row>
    <row r="238" spans="1:4">
      <c r="A238">
        <v>237</v>
      </c>
      <c r="B238" t="s">
        <v>1269</v>
      </c>
      <c r="C238" t="s">
        <v>1293</v>
      </c>
      <c r="D238" t="s">
        <v>1294</v>
      </c>
    </row>
    <row r="239" spans="1:4">
      <c r="A239">
        <v>238</v>
      </c>
      <c r="B239" t="s">
        <v>1269</v>
      </c>
      <c r="C239" t="s">
        <v>1295</v>
      </c>
      <c r="D239" t="s">
        <v>1296</v>
      </c>
    </row>
    <row r="240" spans="1:4">
      <c r="A240">
        <v>239</v>
      </c>
      <c r="B240" t="s">
        <v>1269</v>
      </c>
      <c r="C240" t="s">
        <v>1297</v>
      </c>
      <c r="D240" t="s">
        <v>1298</v>
      </c>
    </row>
    <row r="241" spans="1:4">
      <c r="A241">
        <v>240</v>
      </c>
      <c r="B241" t="s">
        <v>1269</v>
      </c>
      <c r="C241" t="s">
        <v>1299</v>
      </c>
      <c r="D241" t="s">
        <v>1300</v>
      </c>
    </row>
    <row r="242" spans="1:4">
      <c r="A242">
        <v>241</v>
      </c>
      <c r="B242" t="s">
        <v>1269</v>
      </c>
      <c r="C242" t="s">
        <v>1301</v>
      </c>
      <c r="D242" t="s">
        <v>1302</v>
      </c>
    </row>
    <row r="243" spans="1:4">
      <c r="A243">
        <v>242</v>
      </c>
      <c r="B243" t="s">
        <v>1269</v>
      </c>
      <c r="C243" t="s">
        <v>1050</v>
      </c>
      <c r="D243" t="s">
        <v>1303</v>
      </c>
    </row>
    <row r="244" spans="1:4">
      <c r="A244">
        <v>243</v>
      </c>
      <c r="B244" t="s">
        <v>1304</v>
      </c>
      <c r="C244" t="s">
        <v>1304</v>
      </c>
      <c r="D244" t="s">
        <v>1305</v>
      </c>
    </row>
    <row r="245" spans="1:4">
      <c r="A245">
        <v>244</v>
      </c>
      <c r="B245" t="s">
        <v>1304</v>
      </c>
      <c r="C245" t="s">
        <v>878</v>
      </c>
      <c r="D245" t="s">
        <v>1306</v>
      </c>
    </row>
    <row r="246" spans="1:4">
      <c r="A246">
        <v>245</v>
      </c>
      <c r="B246" t="s">
        <v>1304</v>
      </c>
      <c r="C246" t="s">
        <v>1307</v>
      </c>
      <c r="D246" t="s">
        <v>1308</v>
      </c>
    </row>
    <row r="247" spans="1:4">
      <c r="A247">
        <v>246</v>
      </c>
      <c r="B247" t="s">
        <v>1304</v>
      </c>
      <c r="C247" t="s">
        <v>1309</v>
      </c>
      <c r="D247" t="s">
        <v>1310</v>
      </c>
    </row>
    <row r="248" spans="1:4">
      <c r="A248">
        <v>247</v>
      </c>
      <c r="B248" t="s">
        <v>1304</v>
      </c>
      <c r="C248" t="s">
        <v>842</v>
      </c>
      <c r="D248" t="s">
        <v>1311</v>
      </c>
    </row>
    <row r="249" spans="1:4">
      <c r="A249">
        <v>248</v>
      </c>
      <c r="B249" t="s">
        <v>1304</v>
      </c>
      <c r="C249" t="s">
        <v>1312</v>
      </c>
      <c r="D249" t="s">
        <v>1313</v>
      </c>
    </row>
    <row r="250" spans="1:4">
      <c r="A250">
        <v>249</v>
      </c>
      <c r="B250" t="s">
        <v>1304</v>
      </c>
      <c r="C250" t="s">
        <v>1314</v>
      </c>
      <c r="D250" t="s">
        <v>1315</v>
      </c>
    </row>
    <row r="251" spans="1:4">
      <c r="A251">
        <v>250</v>
      </c>
      <c r="B251" t="s">
        <v>1304</v>
      </c>
      <c r="C251" t="s">
        <v>1316</v>
      </c>
      <c r="D251" t="s">
        <v>1317</v>
      </c>
    </row>
    <row r="252" spans="1:4">
      <c r="A252">
        <v>251</v>
      </c>
      <c r="B252" t="s">
        <v>1304</v>
      </c>
      <c r="C252" t="s">
        <v>1318</v>
      </c>
      <c r="D252" t="s">
        <v>1319</v>
      </c>
    </row>
    <row r="253" spans="1:4">
      <c r="A253">
        <v>252</v>
      </c>
      <c r="B253" t="s">
        <v>1304</v>
      </c>
      <c r="C253" t="s">
        <v>1320</v>
      </c>
      <c r="D253" t="s">
        <v>1321</v>
      </c>
    </row>
    <row r="254" spans="1:4">
      <c r="A254">
        <v>253</v>
      </c>
      <c r="B254" t="s">
        <v>1304</v>
      </c>
      <c r="C254" t="s">
        <v>1322</v>
      </c>
      <c r="D254" t="s">
        <v>1323</v>
      </c>
    </row>
    <row r="255" spans="1:4">
      <c r="A255">
        <v>254</v>
      </c>
      <c r="B255" t="s">
        <v>1304</v>
      </c>
      <c r="C255" t="s">
        <v>1324</v>
      </c>
      <c r="D255" t="s">
        <v>1325</v>
      </c>
    </row>
    <row r="256" spans="1:4">
      <c r="A256">
        <v>255</v>
      </c>
      <c r="B256" t="s">
        <v>1304</v>
      </c>
      <c r="C256" t="s">
        <v>1326</v>
      </c>
      <c r="D256" t="s">
        <v>1327</v>
      </c>
    </row>
    <row r="257" spans="1:4">
      <c r="A257">
        <v>256</v>
      </c>
      <c r="B257" t="s">
        <v>1304</v>
      </c>
      <c r="C257" t="s">
        <v>1328</v>
      </c>
      <c r="D257" t="s">
        <v>1329</v>
      </c>
    </row>
    <row r="258" spans="1:4">
      <c r="A258">
        <v>257</v>
      </c>
      <c r="B258" t="s">
        <v>1304</v>
      </c>
      <c r="C258" t="s">
        <v>1330</v>
      </c>
      <c r="D258" t="s">
        <v>1331</v>
      </c>
    </row>
    <row r="259" spans="1:4">
      <c r="A259">
        <v>258</v>
      </c>
      <c r="B259" t="s">
        <v>1304</v>
      </c>
      <c r="C259" t="s">
        <v>1332</v>
      </c>
      <c r="D259" t="s">
        <v>1333</v>
      </c>
    </row>
    <row r="260" spans="1:4">
      <c r="A260">
        <v>259</v>
      </c>
      <c r="B260" t="s">
        <v>1304</v>
      </c>
      <c r="C260" t="s">
        <v>1334</v>
      </c>
      <c r="D260" t="s">
        <v>1335</v>
      </c>
    </row>
    <row r="261" spans="1:4">
      <c r="A261">
        <v>260</v>
      </c>
      <c r="B261" t="s">
        <v>1304</v>
      </c>
      <c r="C261" t="s">
        <v>1336</v>
      </c>
      <c r="D261" t="s">
        <v>1337</v>
      </c>
    </row>
    <row r="262" spans="1:4">
      <c r="A262">
        <v>261</v>
      </c>
      <c r="B262" t="s">
        <v>1304</v>
      </c>
      <c r="C262" t="s">
        <v>1338</v>
      </c>
      <c r="D262" t="s">
        <v>1339</v>
      </c>
    </row>
    <row r="263" spans="1:4">
      <c r="A263">
        <v>262</v>
      </c>
      <c r="B263" t="s">
        <v>1304</v>
      </c>
      <c r="C263" t="s">
        <v>1340</v>
      </c>
      <c r="D263" t="s">
        <v>1341</v>
      </c>
    </row>
    <row r="264" spans="1:4">
      <c r="A264">
        <v>263</v>
      </c>
      <c r="B264" t="s">
        <v>1304</v>
      </c>
      <c r="C264" t="s">
        <v>1342</v>
      </c>
      <c r="D264" t="s">
        <v>1343</v>
      </c>
    </row>
    <row r="265" spans="1:4">
      <c r="A265">
        <v>264</v>
      </c>
      <c r="B265" t="s">
        <v>1304</v>
      </c>
      <c r="C265" t="s">
        <v>1344</v>
      </c>
      <c r="D265" t="s">
        <v>1345</v>
      </c>
    </row>
    <row r="266" spans="1:4">
      <c r="A266">
        <v>265</v>
      </c>
      <c r="B266" t="s">
        <v>1304</v>
      </c>
      <c r="C266" t="s">
        <v>1346</v>
      </c>
      <c r="D266" t="s">
        <v>1347</v>
      </c>
    </row>
    <row r="267" spans="1:4">
      <c r="A267">
        <v>266</v>
      </c>
      <c r="B267" t="s">
        <v>1304</v>
      </c>
      <c r="C267" t="s">
        <v>1348</v>
      </c>
      <c r="D267" t="s">
        <v>1349</v>
      </c>
    </row>
    <row r="268" spans="1:4">
      <c r="A268">
        <v>267</v>
      </c>
      <c r="B268" t="s">
        <v>1304</v>
      </c>
      <c r="C268" t="s">
        <v>1350</v>
      </c>
      <c r="D268" t="s">
        <v>1351</v>
      </c>
    </row>
    <row r="269" spans="1:4">
      <c r="A269">
        <v>268</v>
      </c>
      <c r="B269" t="s">
        <v>1352</v>
      </c>
      <c r="C269" t="s">
        <v>1352</v>
      </c>
      <c r="D269" t="s">
        <v>1353</v>
      </c>
    </row>
    <row r="270" spans="1:4">
      <c r="A270">
        <v>269</v>
      </c>
      <c r="B270" t="s">
        <v>1352</v>
      </c>
      <c r="C270" t="s">
        <v>1354</v>
      </c>
      <c r="D270" t="s">
        <v>1355</v>
      </c>
    </row>
    <row r="271" spans="1:4">
      <c r="A271">
        <v>270</v>
      </c>
      <c r="B271" t="s">
        <v>1352</v>
      </c>
      <c r="C271" t="s">
        <v>1356</v>
      </c>
      <c r="D271" t="s">
        <v>1357</v>
      </c>
    </row>
    <row r="272" spans="1:4">
      <c r="A272">
        <v>271</v>
      </c>
      <c r="B272" t="s">
        <v>1352</v>
      </c>
      <c r="C272" t="s">
        <v>1358</v>
      </c>
      <c r="D272" t="s">
        <v>1359</v>
      </c>
    </row>
    <row r="273" spans="1:4">
      <c r="A273">
        <v>272</v>
      </c>
      <c r="B273" t="s">
        <v>1352</v>
      </c>
      <c r="C273" t="s">
        <v>1360</v>
      </c>
      <c r="D273" t="s">
        <v>1361</v>
      </c>
    </row>
    <row r="274" spans="1:4">
      <c r="A274">
        <v>273</v>
      </c>
      <c r="B274" t="s">
        <v>1352</v>
      </c>
      <c r="C274" t="s">
        <v>1362</v>
      </c>
      <c r="D274" t="s">
        <v>1363</v>
      </c>
    </row>
    <row r="275" spans="1:4">
      <c r="A275">
        <v>274</v>
      </c>
      <c r="B275" t="s">
        <v>1352</v>
      </c>
      <c r="C275" t="s">
        <v>1364</v>
      </c>
      <c r="D275" t="s">
        <v>1365</v>
      </c>
    </row>
    <row r="276" spans="1:4">
      <c r="A276">
        <v>275</v>
      </c>
      <c r="B276" t="s">
        <v>1352</v>
      </c>
      <c r="C276" t="s">
        <v>1366</v>
      </c>
      <c r="D276" t="s">
        <v>1367</v>
      </c>
    </row>
    <row r="277" spans="1:4">
      <c r="A277">
        <v>276</v>
      </c>
      <c r="B277" t="s">
        <v>1352</v>
      </c>
      <c r="C277" t="s">
        <v>1368</v>
      </c>
      <c r="D277" t="s">
        <v>1369</v>
      </c>
    </row>
    <row r="278" spans="1:4">
      <c r="A278">
        <v>277</v>
      </c>
      <c r="B278" t="s">
        <v>1352</v>
      </c>
      <c r="C278" t="s">
        <v>1370</v>
      </c>
      <c r="D278" t="s">
        <v>1371</v>
      </c>
    </row>
    <row r="279" spans="1:4">
      <c r="A279">
        <v>278</v>
      </c>
      <c r="B279" t="s">
        <v>1352</v>
      </c>
      <c r="C279" t="s">
        <v>1372</v>
      </c>
      <c r="D279" t="s">
        <v>1373</v>
      </c>
    </row>
    <row r="280" spans="1:4">
      <c r="A280">
        <v>279</v>
      </c>
      <c r="B280" t="s">
        <v>1352</v>
      </c>
      <c r="C280" t="s">
        <v>1374</v>
      </c>
      <c r="D280" t="s">
        <v>1375</v>
      </c>
    </row>
    <row r="281" spans="1:4">
      <c r="A281">
        <v>280</v>
      </c>
      <c r="B281" t="s">
        <v>1352</v>
      </c>
      <c r="C281" t="s">
        <v>1376</v>
      </c>
      <c r="D281" t="s">
        <v>1377</v>
      </c>
    </row>
    <row r="282" spans="1:4">
      <c r="A282">
        <v>281</v>
      </c>
      <c r="B282" t="s">
        <v>1352</v>
      </c>
      <c r="C282" t="s">
        <v>1378</v>
      </c>
      <c r="D282" t="s">
        <v>1379</v>
      </c>
    </row>
    <row r="283" spans="1:4">
      <c r="A283">
        <v>282</v>
      </c>
      <c r="B283" t="s">
        <v>1352</v>
      </c>
      <c r="C283" t="s">
        <v>1380</v>
      </c>
      <c r="D283" t="s">
        <v>1381</v>
      </c>
    </row>
    <row r="284" spans="1:4">
      <c r="A284">
        <v>283</v>
      </c>
      <c r="B284" t="s">
        <v>1352</v>
      </c>
      <c r="C284" t="s">
        <v>1382</v>
      </c>
      <c r="D284" t="s">
        <v>1383</v>
      </c>
    </row>
    <row r="285" spans="1:4">
      <c r="A285">
        <v>284</v>
      </c>
      <c r="B285" t="s">
        <v>1384</v>
      </c>
      <c r="C285" t="s">
        <v>1384</v>
      </c>
      <c r="D285" t="s">
        <v>1385</v>
      </c>
    </row>
    <row r="286" spans="1:4">
      <c r="A286">
        <v>285</v>
      </c>
      <c r="B286" t="s">
        <v>1384</v>
      </c>
      <c r="C286" t="s">
        <v>1386</v>
      </c>
      <c r="D286" t="s">
        <v>1387</v>
      </c>
    </row>
    <row r="287" spans="1:4">
      <c r="A287">
        <v>286</v>
      </c>
      <c r="B287" t="s">
        <v>1384</v>
      </c>
      <c r="C287" t="s">
        <v>1388</v>
      </c>
      <c r="D287" t="s">
        <v>1389</v>
      </c>
    </row>
    <row r="288" spans="1:4">
      <c r="A288">
        <v>287</v>
      </c>
      <c r="B288" t="s">
        <v>1384</v>
      </c>
      <c r="C288" t="s">
        <v>1293</v>
      </c>
      <c r="D288" t="s">
        <v>1390</v>
      </c>
    </row>
    <row r="289" spans="1:4">
      <c r="A289">
        <v>288</v>
      </c>
      <c r="B289" t="s">
        <v>1384</v>
      </c>
      <c r="C289" t="s">
        <v>1391</v>
      </c>
      <c r="D289" t="s">
        <v>1392</v>
      </c>
    </row>
    <row r="290" spans="1:4">
      <c r="A290">
        <v>289</v>
      </c>
      <c r="B290" t="s">
        <v>1384</v>
      </c>
      <c r="C290" t="s">
        <v>1393</v>
      </c>
      <c r="D290" t="s">
        <v>1394</v>
      </c>
    </row>
    <row r="291" spans="1:4">
      <c r="A291">
        <v>290</v>
      </c>
      <c r="B291" t="s">
        <v>1384</v>
      </c>
      <c r="C291" t="s">
        <v>1395</v>
      </c>
      <c r="D291" t="s">
        <v>1396</v>
      </c>
    </row>
    <row r="292" spans="1:4">
      <c r="A292">
        <v>291</v>
      </c>
      <c r="B292" t="s">
        <v>1384</v>
      </c>
      <c r="C292" t="s">
        <v>1397</v>
      </c>
      <c r="D292" t="s">
        <v>1398</v>
      </c>
    </row>
    <row r="293" spans="1:4">
      <c r="A293">
        <v>292</v>
      </c>
      <c r="B293" t="s">
        <v>1384</v>
      </c>
      <c r="C293" t="s">
        <v>1399</v>
      </c>
      <c r="D293" t="s">
        <v>1400</v>
      </c>
    </row>
    <row r="294" spans="1:4">
      <c r="A294">
        <v>293</v>
      </c>
      <c r="B294" t="s">
        <v>1384</v>
      </c>
      <c r="C294" t="s">
        <v>1401</v>
      </c>
      <c r="D294" t="s">
        <v>1402</v>
      </c>
    </row>
    <row r="295" spans="1:4">
      <c r="A295">
        <v>294</v>
      </c>
      <c r="B295" t="s">
        <v>1384</v>
      </c>
      <c r="C295" t="s">
        <v>1403</v>
      </c>
      <c r="D295" t="s">
        <v>1404</v>
      </c>
    </row>
    <row r="296" spans="1:4">
      <c r="A296">
        <v>295</v>
      </c>
      <c r="B296" t="s">
        <v>1384</v>
      </c>
      <c r="C296" t="s">
        <v>1405</v>
      </c>
      <c r="D296" t="s">
        <v>1406</v>
      </c>
    </row>
    <row r="297" spans="1:4">
      <c r="A297">
        <v>296</v>
      </c>
      <c r="B297" t="s">
        <v>1407</v>
      </c>
      <c r="C297" t="s">
        <v>1407</v>
      </c>
      <c r="D297" t="s">
        <v>1408</v>
      </c>
    </row>
    <row r="298" spans="1:4">
      <c r="A298">
        <v>297</v>
      </c>
      <c r="B298" t="s">
        <v>1407</v>
      </c>
      <c r="C298" t="s">
        <v>1409</v>
      </c>
      <c r="D298" t="s">
        <v>1410</v>
      </c>
    </row>
    <row r="299" spans="1:4">
      <c r="A299">
        <v>298</v>
      </c>
      <c r="B299" t="s">
        <v>1407</v>
      </c>
      <c r="C299" t="s">
        <v>1411</v>
      </c>
      <c r="D299" t="s">
        <v>1412</v>
      </c>
    </row>
    <row r="300" spans="1:4">
      <c r="A300">
        <v>299</v>
      </c>
      <c r="B300" t="s">
        <v>1407</v>
      </c>
      <c r="C300" t="s">
        <v>1413</v>
      </c>
      <c r="D300" t="s">
        <v>1414</v>
      </c>
    </row>
    <row r="301" spans="1:4">
      <c r="A301">
        <v>300</v>
      </c>
      <c r="B301" t="s">
        <v>1407</v>
      </c>
      <c r="C301" t="s">
        <v>1415</v>
      </c>
      <c r="D301" t="s">
        <v>1416</v>
      </c>
    </row>
    <row r="302" spans="1:4">
      <c r="A302">
        <v>301</v>
      </c>
      <c r="B302" t="s">
        <v>1407</v>
      </c>
      <c r="C302" t="s">
        <v>1417</v>
      </c>
      <c r="D302" t="s">
        <v>1418</v>
      </c>
    </row>
    <row r="303" spans="1:4">
      <c r="A303">
        <v>302</v>
      </c>
      <c r="B303" t="s">
        <v>1407</v>
      </c>
      <c r="C303" t="s">
        <v>1419</v>
      </c>
      <c r="D303" t="s">
        <v>1420</v>
      </c>
    </row>
    <row r="304" spans="1:4">
      <c r="A304">
        <v>303</v>
      </c>
      <c r="B304" t="s">
        <v>1407</v>
      </c>
      <c r="C304" t="s">
        <v>1421</v>
      </c>
      <c r="D304" t="s">
        <v>1422</v>
      </c>
    </row>
    <row r="305" spans="1:4">
      <c r="A305">
        <v>304</v>
      </c>
      <c r="B305" t="s">
        <v>1407</v>
      </c>
      <c r="C305" t="s">
        <v>1423</v>
      </c>
      <c r="D305" t="s">
        <v>1424</v>
      </c>
    </row>
    <row r="306" spans="1:4">
      <c r="A306">
        <v>305</v>
      </c>
      <c r="B306" t="s">
        <v>1407</v>
      </c>
      <c r="C306" t="s">
        <v>1425</v>
      </c>
      <c r="D306" t="s">
        <v>1426</v>
      </c>
    </row>
    <row r="307" spans="1:4">
      <c r="A307">
        <v>306</v>
      </c>
      <c r="B307" t="s">
        <v>1407</v>
      </c>
      <c r="C307" t="s">
        <v>1427</v>
      </c>
      <c r="D307" t="s">
        <v>1428</v>
      </c>
    </row>
    <row r="308" spans="1:4">
      <c r="A308">
        <v>307</v>
      </c>
      <c r="B308" t="s">
        <v>1407</v>
      </c>
      <c r="C308" t="s">
        <v>1429</v>
      </c>
      <c r="D308" t="s">
        <v>1430</v>
      </c>
    </row>
    <row r="309" spans="1:4">
      <c r="A309">
        <v>308</v>
      </c>
      <c r="B309" t="s">
        <v>1431</v>
      </c>
      <c r="C309" t="s">
        <v>1431</v>
      </c>
      <c r="D309" t="s">
        <v>1432</v>
      </c>
    </row>
    <row r="310" spans="1:4">
      <c r="A310">
        <v>309</v>
      </c>
      <c r="B310" t="s">
        <v>1431</v>
      </c>
      <c r="C310" t="s">
        <v>1433</v>
      </c>
      <c r="D310" t="s">
        <v>1434</v>
      </c>
    </row>
    <row r="311" spans="1:4">
      <c r="A311">
        <v>310</v>
      </c>
      <c r="B311" t="s">
        <v>1431</v>
      </c>
      <c r="C311" t="s">
        <v>842</v>
      </c>
      <c r="D311" t="s">
        <v>1435</v>
      </c>
    </row>
    <row r="312" spans="1:4">
      <c r="A312">
        <v>311</v>
      </c>
      <c r="B312" t="s">
        <v>1431</v>
      </c>
      <c r="C312" t="s">
        <v>1436</v>
      </c>
      <c r="D312" t="s">
        <v>1437</v>
      </c>
    </row>
    <row r="313" spans="1:4">
      <c r="A313">
        <v>312</v>
      </c>
      <c r="B313" t="s">
        <v>1431</v>
      </c>
      <c r="C313" t="s">
        <v>1438</v>
      </c>
      <c r="D313" t="s">
        <v>1439</v>
      </c>
    </row>
    <row r="314" spans="1:4">
      <c r="A314">
        <v>313</v>
      </c>
      <c r="B314" t="s">
        <v>1431</v>
      </c>
      <c r="C314" t="s">
        <v>1440</v>
      </c>
      <c r="D314" t="s">
        <v>1441</v>
      </c>
    </row>
    <row r="315" spans="1:4">
      <c r="A315">
        <v>314</v>
      </c>
      <c r="B315" t="s">
        <v>1431</v>
      </c>
      <c r="C315" t="s">
        <v>1442</v>
      </c>
      <c r="D315" t="s">
        <v>1443</v>
      </c>
    </row>
    <row r="316" spans="1:4">
      <c r="A316">
        <v>315</v>
      </c>
      <c r="B316" t="s">
        <v>1431</v>
      </c>
      <c r="C316" t="s">
        <v>1444</v>
      </c>
      <c r="D316" t="s">
        <v>1445</v>
      </c>
    </row>
    <row r="317" spans="1:4">
      <c r="A317">
        <v>316</v>
      </c>
      <c r="B317" t="s">
        <v>1431</v>
      </c>
      <c r="C317" t="s">
        <v>1446</v>
      </c>
      <c r="D317" t="s">
        <v>1447</v>
      </c>
    </row>
    <row r="318" spans="1:4">
      <c r="A318">
        <v>317</v>
      </c>
      <c r="B318" t="s">
        <v>1431</v>
      </c>
      <c r="C318" t="s">
        <v>1448</v>
      </c>
      <c r="D318" t="s">
        <v>1449</v>
      </c>
    </row>
    <row r="319" spans="1:4">
      <c r="A319">
        <v>318</v>
      </c>
      <c r="B319" t="s">
        <v>1431</v>
      </c>
      <c r="C319" t="s">
        <v>1450</v>
      </c>
      <c r="D319" t="s">
        <v>1451</v>
      </c>
    </row>
    <row r="320" spans="1:4">
      <c r="A320">
        <v>319</v>
      </c>
      <c r="B320" t="s">
        <v>1431</v>
      </c>
      <c r="C320" t="s">
        <v>1452</v>
      </c>
      <c r="D320" t="s">
        <v>1453</v>
      </c>
    </row>
    <row r="321" spans="1:4">
      <c r="A321">
        <v>320</v>
      </c>
      <c r="B321" t="s">
        <v>1454</v>
      </c>
      <c r="C321" t="s">
        <v>1454</v>
      </c>
      <c r="D321" t="s">
        <v>1455</v>
      </c>
    </row>
    <row r="322" spans="1:4">
      <c r="A322">
        <v>321</v>
      </c>
      <c r="B322" t="s">
        <v>1454</v>
      </c>
      <c r="C322" t="s">
        <v>1456</v>
      </c>
      <c r="D322" t="s">
        <v>1457</v>
      </c>
    </row>
    <row r="323" spans="1:4">
      <c r="A323">
        <v>322</v>
      </c>
      <c r="B323" t="s">
        <v>1454</v>
      </c>
      <c r="C323" t="s">
        <v>1458</v>
      </c>
      <c r="D323" t="s">
        <v>1459</v>
      </c>
    </row>
    <row r="324" spans="1:4">
      <c r="A324">
        <v>323</v>
      </c>
      <c r="B324" t="s">
        <v>1454</v>
      </c>
      <c r="C324" t="s">
        <v>1460</v>
      </c>
      <c r="D324" t="s">
        <v>1461</v>
      </c>
    </row>
    <row r="325" spans="1:4">
      <c r="A325">
        <v>324</v>
      </c>
      <c r="B325" t="s">
        <v>1454</v>
      </c>
      <c r="C325" t="s">
        <v>1462</v>
      </c>
      <c r="D325" t="s">
        <v>1463</v>
      </c>
    </row>
    <row r="326" spans="1:4">
      <c r="A326">
        <v>325</v>
      </c>
      <c r="B326" t="s">
        <v>1454</v>
      </c>
      <c r="C326" t="s">
        <v>1464</v>
      </c>
      <c r="D326" t="s">
        <v>1465</v>
      </c>
    </row>
    <row r="327" spans="1:4">
      <c r="A327">
        <v>326</v>
      </c>
      <c r="B327" t="s">
        <v>1454</v>
      </c>
      <c r="C327" t="s">
        <v>1466</v>
      </c>
      <c r="D327" t="s">
        <v>1467</v>
      </c>
    </row>
    <row r="328" spans="1:4">
      <c r="A328">
        <v>327</v>
      </c>
      <c r="B328" t="s">
        <v>1454</v>
      </c>
      <c r="C328" t="s">
        <v>1468</v>
      </c>
      <c r="D328" t="s">
        <v>1469</v>
      </c>
    </row>
    <row r="329" spans="1:4">
      <c r="A329">
        <v>328</v>
      </c>
      <c r="B329" t="s">
        <v>1454</v>
      </c>
      <c r="C329" t="s">
        <v>1470</v>
      </c>
      <c r="D329" t="s">
        <v>1471</v>
      </c>
    </row>
    <row r="330" spans="1:4">
      <c r="A330">
        <v>329</v>
      </c>
      <c r="B330" t="s">
        <v>1454</v>
      </c>
      <c r="C330" t="s">
        <v>1472</v>
      </c>
      <c r="D330" t="s">
        <v>1473</v>
      </c>
    </row>
    <row r="331" spans="1:4">
      <c r="A331">
        <v>330</v>
      </c>
      <c r="B331" t="s">
        <v>1454</v>
      </c>
      <c r="C331" t="s">
        <v>1474</v>
      </c>
      <c r="D331" t="s">
        <v>1475</v>
      </c>
    </row>
    <row r="332" spans="1:4">
      <c r="A332">
        <v>331</v>
      </c>
      <c r="B332" t="s">
        <v>1454</v>
      </c>
      <c r="C332" t="s">
        <v>1476</v>
      </c>
      <c r="D332" t="s">
        <v>1477</v>
      </c>
    </row>
    <row r="333" spans="1:4">
      <c r="A333">
        <v>332</v>
      </c>
      <c r="B333" t="s">
        <v>1454</v>
      </c>
      <c r="C333" t="s">
        <v>1478</v>
      </c>
      <c r="D333" t="s">
        <v>1479</v>
      </c>
    </row>
    <row r="334" spans="1:4">
      <c r="A334">
        <v>333</v>
      </c>
      <c r="B334" t="s">
        <v>1480</v>
      </c>
      <c r="C334" t="s">
        <v>1480</v>
      </c>
      <c r="D334" t="s">
        <v>1481</v>
      </c>
    </row>
    <row r="335" spans="1:4">
      <c r="A335">
        <v>334</v>
      </c>
      <c r="B335" t="s">
        <v>1482</v>
      </c>
      <c r="C335" t="s">
        <v>1482</v>
      </c>
      <c r="D335" t="s">
        <v>1483</v>
      </c>
    </row>
    <row r="336" spans="1:4">
      <c r="A336">
        <v>335</v>
      </c>
      <c r="B336" t="s">
        <v>1484</v>
      </c>
      <c r="C336" t="s">
        <v>1484</v>
      </c>
      <c r="D336" t="s">
        <v>1485</v>
      </c>
    </row>
    <row r="337" spans="1:4">
      <c r="A337">
        <v>336</v>
      </c>
      <c r="B337" t="s">
        <v>1486</v>
      </c>
      <c r="C337" t="s">
        <v>1486</v>
      </c>
      <c r="D337" t="s">
        <v>1487</v>
      </c>
    </row>
    <row r="338" spans="1:4">
      <c r="A338">
        <v>337</v>
      </c>
      <c r="B338" t="s">
        <v>1488</v>
      </c>
      <c r="C338" t="s">
        <v>1488</v>
      </c>
      <c r="D338" t="s">
        <v>1489</v>
      </c>
    </row>
    <row r="339" spans="1:4">
      <c r="A339">
        <v>338</v>
      </c>
      <c r="B339" t="s">
        <v>1490</v>
      </c>
      <c r="C339" t="s">
        <v>1490</v>
      </c>
      <c r="D339" t="s">
        <v>1491</v>
      </c>
    </row>
    <row r="340" spans="1:4">
      <c r="A340">
        <v>339</v>
      </c>
      <c r="B340" t="s">
        <v>1492</v>
      </c>
      <c r="C340" t="s">
        <v>1494</v>
      </c>
      <c r="D340" t="s">
        <v>1495</v>
      </c>
    </row>
    <row r="341" spans="1:4">
      <c r="A341">
        <v>340</v>
      </c>
      <c r="B341" t="s">
        <v>1492</v>
      </c>
      <c r="C341" t="s">
        <v>1496</v>
      </c>
      <c r="D341" t="s">
        <v>1497</v>
      </c>
    </row>
    <row r="342" spans="1:4">
      <c r="A342">
        <v>341</v>
      </c>
      <c r="B342" t="s">
        <v>1492</v>
      </c>
      <c r="C342" t="s">
        <v>1498</v>
      </c>
      <c r="D342" t="s">
        <v>1499</v>
      </c>
    </row>
    <row r="343" spans="1:4">
      <c r="A343">
        <v>342</v>
      </c>
      <c r="B343" t="s">
        <v>1492</v>
      </c>
      <c r="C343" t="s">
        <v>1500</v>
      </c>
      <c r="D343" t="s">
        <v>1501</v>
      </c>
    </row>
    <row r="344" spans="1:4">
      <c r="A344">
        <v>343</v>
      </c>
      <c r="B344" t="s">
        <v>1492</v>
      </c>
      <c r="C344" t="s">
        <v>1502</v>
      </c>
      <c r="D344" t="s">
        <v>1503</v>
      </c>
    </row>
    <row r="345" spans="1:4">
      <c r="A345">
        <v>344</v>
      </c>
      <c r="B345" t="s">
        <v>1492</v>
      </c>
      <c r="C345" t="s">
        <v>1504</v>
      </c>
      <c r="D345" t="s">
        <v>1505</v>
      </c>
    </row>
    <row r="346" spans="1:4">
      <c r="A346">
        <v>345</v>
      </c>
      <c r="B346" t="s">
        <v>1492</v>
      </c>
      <c r="C346" t="s">
        <v>1506</v>
      </c>
      <c r="D346" t="s">
        <v>1507</v>
      </c>
    </row>
    <row r="347" spans="1:4">
      <c r="A347">
        <v>346</v>
      </c>
      <c r="B347" t="s">
        <v>1492</v>
      </c>
      <c r="C347" t="s">
        <v>1508</v>
      </c>
      <c r="D347" t="s">
        <v>1509</v>
      </c>
    </row>
    <row r="348" spans="1:4">
      <c r="A348">
        <v>347</v>
      </c>
      <c r="B348" t="s">
        <v>1492</v>
      </c>
      <c r="C348" t="s">
        <v>1510</v>
      </c>
      <c r="D348" t="s">
        <v>1511</v>
      </c>
    </row>
    <row r="349" spans="1:4">
      <c r="A349">
        <v>348</v>
      </c>
      <c r="B349" t="s">
        <v>1492</v>
      </c>
      <c r="C349" t="s">
        <v>1492</v>
      </c>
      <c r="D349" t="s">
        <v>1493</v>
      </c>
    </row>
    <row r="350" spans="1:4">
      <c r="A350">
        <v>349</v>
      </c>
      <c r="B350" t="s">
        <v>1492</v>
      </c>
      <c r="C350" t="s">
        <v>1492</v>
      </c>
      <c r="D350" t="s">
        <v>1493</v>
      </c>
    </row>
    <row r="351" spans="1:4">
      <c r="A351">
        <v>350</v>
      </c>
      <c r="B351" t="s">
        <v>1512</v>
      </c>
      <c r="C351" t="s">
        <v>1512</v>
      </c>
      <c r="D351" t="s">
        <v>1513</v>
      </c>
    </row>
    <row r="352" spans="1:4">
      <c r="A352">
        <v>351</v>
      </c>
      <c r="B352" t="s">
        <v>1514</v>
      </c>
      <c r="C352" t="s">
        <v>1514</v>
      </c>
      <c r="D352" t="s">
        <v>1515</v>
      </c>
    </row>
    <row r="353" spans="1:4">
      <c r="A353">
        <v>352</v>
      </c>
      <c r="B353" t="s">
        <v>1516</v>
      </c>
      <c r="C353" t="s">
        <v>1516</v>
      </c>
      <c r="D353" t="s">
        <v>1517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32"/>
  </cols>
  <sheetData>
    <row r="1" spans="1:4">
      <c r="A1" s="332" t="s">
        <v>822</v>
      </c>
      <c r="B1" s="332" t="s">
        <v>157</v>
      </c>
      <c r="C1" s="332" t="s">
        <v>158</v>
      </c>
      <c r="D1" s="332" t="s">
        <v>141</v>
      </c>
    </row>
    <row r="2" spans="1:4">
      <c r="A2" s="332" t="s">
        <v>33</v>
      </c>
      <c r="B2" s="332" t="s">
        <v>1492</v>
      </c>
      <c r="C2" s="332" t="s">
        <v>1492</v>
      </c>
      <c r="D2" s="332" t="s">
        <v>1493</v>
      </c>
    </row>
    <row r="3" spans="1:4">
      <c r="A3" s="332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45" customWidth="1"/>
    <col min="2" max="2" width="87.28515625" style="45" customWidth="1"/>
    <col min="3" max="3" width="9.140625" style="45"/>
    <col min="4" max="4" width="109.140625" style="45" customWidth="1"/>
    <col min="5" max="16384" width="9.140625" style="45"/>
  </cols>
  <sheetData>
    <row r="1" spans="2:4">
      <c r="B1" s="60" t="s">
        <v>16</v>
      </c>
    </row>
    <row r="2" spans="2:4" ht="90">
      <c r="B2" s="67" t="s">
        <v>161</v>
      </c>
    </row>
    <row r="3" spans="2:4" ht="67.5">
      <c r="B3" s="67" t="s">
        <v>192</v>
      </c>
    </row>
    <row r="4" spans="2:4">
      <c r="B4" s="67" t="s">
        <v>173</v>
      </c>
    </row>
    <row r="5" spans="2:4">
      <c r="B5" s="67" t="s">
        <v>160</v>
      </c>
    </row>
    <row r="6" spans="2:4" ht="33.75">
      <c r="B6" s="6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67" t="s">
        <v>219</v>
      </c>
      <c r="D7" s="45" t="s">
        <v>220</v>
      </c>
    </row>
    <row r="8" spans="2:4">
      <c r="B8" s="60" t="s">
        <v>114</v>
      </c>
    </row>
    <row r="9" spans="2:4" ht="25.5" customHeight="1">
      <c r="B9" s="61" t="s">
        <v>131</v>
      </c>
    </row>
    <row r="10" spans="2:4">
      <c r="B10" s="60" t="s">
        <v>525</v>
      </c>
    </row>
    <row r="11" spans="2:4" ht="45">
      <c r="B11" s="61" t="s">
        <v>529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198" t="s">
        <v>379</v>
      </c>
    </row>
    <row r="2" spans="1:3">
      <c r="A2" s="3" t="s">
        <v>380</v>
      </c>
    </row>
    <row r="3" spans="1:3">
      <c r="A3" s="198" t="s">
        <v>381</v>
      </c>
      <c r="B3" s="3"/>
      <c r="C3" s="3"/>
    </row>
    <row r="4" spans="1:3">
      <c r="A4" s="199" t="s">
        <v>382</v>
      </c>
      <c r="B4" s="3" t="s">
        <v>383</v>
      </c>
      <c r="C4" s="3" t="s">
        <v>19</v>
      </c>
    </row>
    <row r="5" spans="1:3">
      <c r="A5" s="199" t="s">
        <v>520</v>
      </c>
      <c r="B5" s="3" t="s">
        <v>521</v>
      </c>
      <c r="C5" s="3" t="s">
        <v>522</v>
      </c>
    </row>
    <row r="6" spans="1:3" ht="12">
      <c r="A6" s="435" t="s">
        <v>1521</v>
      </c>
      <c r="B6" t="s">
        <v>523</v>
      </c>
      <c r="C6" t="s">
        <v>522</v>
      </c>
    </row>
    <row r="7" spans="1:3" ht="12">
      <c r="A7" s="15"/>
    </row>
    <row r="8" spans="1:3" ht="12">
      <c r="A8" s="15"/>
    </row>
    <row r="9" spans="1:3" ht="12">
      <c r="A9" s="15"/>
    </row>
    <row r="10" spans="1:3" ht="12">
      <c r="A10" s="15"/>
    </row>
    <row r="11" spans="1:3" ht="12">
      <c r="A11" s="15"/>
    </row>
    <row r="12" spans="1:3" ht="12">
      <c r="A12" s="15"/>
    </row>
    <row r="13" spans="1:3" ht="12">
      <c r="A13" s="15"/>
    </row>
    <row r="14" spans="1:3" ht="12">
      <c r="A14" s="15"/>
    </row>
    <row r="15" spans="1:3" ht="12">
      <c r="A15" s="15"/>
    </row>
    <row r="16" spans="1:3" ht="12">
      <c r="A16" s="15"/>
    </row>
    <row r="17" spans="1:1" ht="12">
      <c r="A17" s="15"/>
    </row>
    <row r="18" spans="1:1" ht="12">
      <c r="A18" s="15"/>
    </row>
    <row r="19" spans="1:1" ht="12">
      <c r="A19" s="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opLeftCell="D4" zoomScaleNormal="100" workbookViewId="0">
      <selection activeCell="F59" sqref="F59:F62"/>
    </sheetView>
  </sheetViews>
  <sheetFormatPr defaultRowHeight="11.25"/>
  <cols>
    <col min="1" max="1" width="10.7109375" style="17" hidden="1" customWidth="1"/>
    <col min="2" max="2" width="10.7109375" style="18" hidden="1" customWidth="1"/>
    <col min="3" max="3" width="3.7109375" style="20" hidden="1" customWidth="1"/>
    <col min="4" max="4" width="3.7109375" style="22" customWidth="1"/>
    <col min="5" max="5" width="55.28515625" style="22" customWidth="1"/>
    <col min="6" max="6" width="50.7109375" style="22" customWidth="1"/>
    <col min="7" max="7" width="3.7109375" style="24" customWidth="1"/>
    <col min="8" max="8" width="9.140625" style="22"/>
    <col min="9" max="9" width="9.140625" style="68" customWidth="1"/>
    <col min="10" max="16384" width="9.140625" style="22"/>
  </cols>
  <sheetData>
    <row r="1" spans="1:9" s="17" customFormat="1" ht="13.5" hidden="1" customHeight="1">
      <c r="B1" s="18"/>
      <c r="F1" s="51">
        <v>28792378</v>
      </c>
      <c r="G1" s="19"/>
      <c r="I1" s="68"/>
    </row>
    <row r="2" spans="1:9" s="17" customFormat="1" ht="12" hidden="1" customHeight="1">
      <c r="B2" s="18"/>
      <c r="G2" s="19"/>
      <c r="I2" s="68"/>
    </row>
    <row r="3" spans="1:9" hidden="1"/>
    <row r="4" spans="1:9">
      <c r="D4" s="21"/>
      <c r="F4" s="23" t="e">
        <f ca="1">version</f>
        <v>#NAME?</v>
      </c>
    </row>
    <row r="5" spans="1:9" ht="22.5">
      <c r="D5" s="25"/>
      <c r="E5" s="473" t="s">
        <v>524</v>
      </c>
      <c r="F5" s="473"/>
      <c r="G5" s="292"/>
    </row>
    <row r="6" spans="1:9" s="300" customFormat="1" ht="6">
      <c r="A6" s="296"/>
      <c r="B6" s="297"/>
      <c r="C6" s="298"/>
      <c r="D6" s="299"/>
      <c r="E6" s="308"/>
      <c r="F6" s="309"/>
      <c r="G6" s="310"/>
      <c r="I6" s="302"/>
    </row>
    <row r="7" spans="1:9" ht="22.5">
      <c r="D7" s="25"/>
      <c r="E7" s="26" t="s">
        <v>8</v>
      </c>
      <c r="F7" s="312" t="s">
        <v>92</v>
      </c>
      <c r="G7" s="292"/>
    </row>
    <row r="8" spans="1:9" s="300" customFormat="1" ht="6" hidden="1">
      <c r="A8" s="306"/>
      <c r="B8" s="297"/>
      <c r="C8" s="298"/>
      <c r="D8" s="307"/>
      <c r="E8" s="308"/>
      <c r="F8" s="313"/>
      <c r="G8" s="301"/>
      <c r="I8" s="302"/>
    </row>
    <row r="9" spans="1:9" s="362" customFormat="1" ht="6" hidden="1">
      <c r="A9" s="356"/>
      <c r="B9" s="357"/>
      <c r="C9" s="358"/>
      <c r="D9" s="359"/>
      <c r="E9" s="364"/>
      <c r="F9" s="365"/>
      <c r="G9" s="359"/>
      <c r="I9" s="363"/>
    </row>
    <row r="10" spans="1:9" s="300" customFormat="1" ht="6" hidden="1">
      <c r="A10" s="306"/>
      <c r="B10" s="297"/>
      <c r="C10" s="298"/>
      <c r="D10" s="307"/>
      <c r="E10" s="308"/>
      <c r="F10" s="313"/>
      <c r="G10" s="301"/>
      <c r="I10" s="302"/>
    </row>
    <row r="11" spans="1:9" s="362" customFormat="1" ht="6" hidden="1">
      <c r="A11" s="356"/>
      <c r="B11" s="357"/>
      <c r="C11" s="358"/>
      <c r="D11" s="359"/>
      <c r="E11" s="360"/>
      <c r="F11" s="361"/>
      <c r="G11" s="359"/>
      <c r="I11" s="363"/>
    </row>
    <row r="12" spans="1:9" s="300" customFormat="1" ht="6">
      <c r="A12" s="306"/>
      <c r="B12" s="297"/>
      <c r="C12" s="298"/>
      <c r="D12" s="307"/>
      <c r="E12" s="308"/>
      <c r="F12" s="313"/>
      <c r="G12" s="301"/>
      <c r="I12" s="302"/>
    </row>
    <row r="13" spans="1:9" ht="22.5">
      <c r="A13" s="27"/>
      <c r="D13" s="28"/>
      <c r="E13" s="41" t="s">
        <v>462</v>
      </c>
      <c r="F13" s="314" t="s">
        <v>27</v>
      </c>
      <c r="G13" s="294"/>
    </row>
    <row r="14" spans="1:9" s="300" customFormat="1" ht="6">
      <c r="A14" s="306"/>
      <c r="B14" s="297"/>
      <c r="C14" s="298"/>
      <c r="D14" s="307"/>
      <c r="E14" s="308"/>
      <c r="F14" s="313"/>
      <c r="G14" s="301"/>
      <c r="I14" s="302"/>
    </row>
    <row r="15" spans="1:9" ht="22.5">
      <c r="A15" s="27"/>
      <c r="D15" s="28"/>
      <c r="E15" s="62" t="s">
        <v>463</v>
      </c>
      <c r="F15" s="436" t="s">
        <v>562</v>
      </c>
      <c r="G15" s="294"/>
    </row>
    <row r="16" spans="1:9" s="300" customFormat="1" ht="6">
      <c r="A16" s="306"/>
      <c r="B16" s="297"/>
      <c r="C16" s="298"/>
      <c r="D16" s="307"/>
      <c r="E16" s="308"/>
      <c r="F16" s="313"/>
      <c r="G16" s="301"/>
      <c r="I16" s="302"/>
    </row>
    <row r="17" spans="1:9" ht="22.5">
      <c r="A17" s="27"/>
      <c r="D17" s="28"/>
      <c r="E17" s="62" t="s">
        <v>464</v>
      </c>
      <c r="F17" s="315" t="s">
        <v>558</v>
      </c>
      <c r="G17" s="294"/>
    </row>
    <row r="18" spans="1:9" s="300" customFormat="1" ht="6">
      <c r="A18" s="306"/>
      <c r="B18" s="297"/>
      <c r="C18" s="298"/>
      <c r="D18" s="307"/>
      <c r="E18" s="308"/>
      <c r="F18" s="313"/>
      <c r="G18" s="301"/>
      <c r="I18" s="302"/>
    </row>
    <row r="19" spans="1:9" ht="22.5">
      <c r="A19" s="27"/>
      <c r="D19" s="28"/>
      <c r="E19" s="62" t="s">
        <v>526</v>
      </c>
      <c r="F19" s="314" t="s">
        <v>26</v>
      </c>
      <c r="G19" s="294"/>
    </row>
    <row r="20" spans="1:9" s="300" customFormat="1" ht="6" hidden="1">
      <c r="A20" s="306"/>
      <c r="B20" s="297"/>
      <c r="C20" s="298"/>
      <c r="D20" s="307"/>
      <c r="E20" s="308"/>
      <c r="F20" s="313"/>
      <c r="G20" s="301"/>
      <c r="I20" s="302"/>
    </row>
    <row r="21" spans="1:9" ht="22.5">
      <c r="A21" s="27"/>
      <c r="D21" s="28"/>
      <c r="E21" s="62" t="s">
        <v>227</v>
      </c>
      <c r="F21" s="436" t="s">
        <v>562</v>
      </c>
      <c r="G21" s="294"/>
    </row>
    <row r="22" spans="1:9" s="288" customFormat="1" ht="5.25" hidden="1">
      <c r="A22" s="282"/>
      <c r="B22" s="283"/>
      <c r="C22" s="284"/>
      <c r="D22" s="285"/>
      <c r="E22" s="286"/>
      <c r="F22" s="316"/>
      <c r="G22" s="287"/>
      <c r="I22" s="289"/>
    </row>
    <row r="23" spans="1:9" s="288" customFormat="1" ht="5.25" hidden="1">
      <c r="A23" s="282"/>
      <c r="B23" s="283"/>
      <c r="C23" s="284"/>
      <c r="D23" s="285"/>
      <c r="E23" s="286"/>
      <c r="F23" s="317"/>
      <c r="G23" s="287"/>
      <c r="I23" s="289"/>
    </row>
    <row r="24" spans="1:9" s="288" customFormat="1" ht="5.25" hidden="1">
      <c r="A24" s="282"/>
      <c r="B24" s="283"/>
      <c r="C24" s="284"/>
      <c r="D24" s="285"/>
      <c r="E24" s="286"/>
      <c r="F24" s="318"/>
      <c r="G24" s="287"/>
      <c r="I24" s="289"/>
    </row>
    <row r="25" spans="1:9" s="288" customFormat="1" ht="5.25" hidden="1">
      <c r="A25" s="282"/>
      <c r="B25" s="283"/>
      <c r="C25" s="284"/>
      <c r="D25" s="285"/>
      <c r="E25" s="286"/>
      <c r="F25" s="319"/>
      <c r="G25" s="287"/>
      <c r="I25" s="289"/>
    </row>
    <row r="26" spans="1:9" s="288" customFormat="1" ht="5.25" hidden="1">
      <c r="A26" s="282"/>
      <c r="B26" s="283"/>
      <c r="C26" s="284"/>
      <c r="D26" s="285"/>
      <c r="E26" s="286"/>
      <c r="F26" s="320"/>
      <c r="G26" s="287"/>
      <c r="I26" s="289"/>
    </row>
    <row r="27" spans="1:9" s="288" customFormat="1" ht="5.25" hidden="1">
      <c r="A27" s="282"/>
      <c r="B27" s="283"/>
      <c r="C27" s="284"/>
      <c r="D27" s="285"/>
      <c r="E27" s="286"/>
      <c r="F27" s="319"/>
      <c r="G27" s="287"/>
      <c r="I27" s="289"/>
    </row>
    <row r="28" spans="1:9" s="288" customFormat="1" ht="5.25" hidden="1">
      <c r="A28" s="282"/>
      <c r="B28" s="283"/>
      <c r="C28" s="284"/>
      <c r="D28" s="285"/>
      <c r="E28" s="286"/>
      <c r="F28" s="319"/>
      <c r="G28" s="287"/>
      <c r="I28" s="289"/>
    </row>
    <row r="29" spans="1:9" s="288" customFormat="1" ht="5.25" hidden="1">
      <c r="A29" s="290"/>
      <c r="B29" s="283"/>
      <c r="C29" s="284"/>
      <c r="D29" s="291"/>
      <c r="E29" s="286"/>
      <c r="F29" s="320"/>
      <c r="G29" s="287"/>
      <c r="I29" s="289"/>
    </row>
    <row r="30" spans="1:9" s="288" customFormat="1" ht="5.25" hidden="1">
      <c r="A30" s="290"/>
      <c r="B30" s="283"/>
      <c r="C30" s="284"/>
      <c r="D30" s="291"/>
      <c r="E30" s="286"/>
      <c r="F30" s="320"/>
      <c r="G30" s="291"/>
      <c r="I30" s="289"/>
    </row>
    <row r="31" spans="1:9" s="300" customFormat="1" ht="6">
      <c r="A31" s="306"/>
      <c r="B31" s="297"/>
      <c r="C31" s="298"/>
      <c r="D31" s="307"/>
      <c r="E31" s="308"/>
      <c r="F31" s="313"/>
      <c r="G31" s="301"/>
      <c r="I31" s="302"/>
    </row>
    <row r="32" spans="1:9" ht="22.5">
      <c r="D32" s="25"/>
      <c r="E32" s="41" t="s">
        <v>110</v>
      </c>
      <c r="F32" s="314" t="s">
        <v>27</v>
      </c>
      <c r="G32" s="293"/>
    </row>
    <row r="33" spans="1:10" ht="30" customHeight="1">
      <c r="C33" s="31"/>
      <c r="D33" s="28"/>
      <c r="E33" s="26"/>
      <c r="F33" s="321"/>
      <c r="G33" s="30"/>
    </row>
    <row r="34" spans="1:10" ht="22.5">
      <c r="C34" s="31"/>
      <c r="D34" s="32"/>
      <c r="E34" s="62" t="s">
        <v>466</v>
      </c>
      <c r="F34" s="322" t="s">
        <v>649</v>
      </c>
      <c r="G34" s="295"/>
      <c r="J34" s="36"/>
    </row>
    <row r="35" spans="1:10" ht="22.5" hidden="1">
      <c r="C35" s="31"/>
      <c r="D35" s="32"/>
      <c r="E35" s="62" t="s">
        <v>135</v>
      </c>
      <c r="F35" s="323"/>
      <c r="G35" s="295"/>
      <c r="J35" s="36"/>
    </row>
    <row r="36" spans="1:10" ht="22.5">
      <c r="C36" s="31"/>
      <c r="D36" s="32"/>
      <c r="E36" s="26" t="s">
        <v>9</v>
      </c>
      <c r="F36" s="322" t="s">
        <v>650</v>
      </c>
      <c r="G36" s="295"/>
      <c r="J36" s="36"/>
    </row>
    <row r="37" spans="1:10" ht="22.5">
      <c r="C37" s="31"/>
      <c r="D37" s="32"/>
      <c r="E37" s="26" t="s">
        <v>10</v>
      </c>
      <c r="F37" s="322" t="s">
        <v>651</v>
      </c>
      <c r="G37" s="295"/>
      <c r="H37" s="33"/>
      <c r="J37" s="36"/>
    </row>
    <row r="38" spans="1:10" s="300" customFormat="1" ht="6" hidden="1">
      <c r="A38" s="306"/>
      <c r="B38" s="297"/>
      <c r="C38" s="298"/>
      <c r="D38" s="307"/>
      <c r="E38" s="308"/>
      <c r="F38" s="313"/>
      <c r="G38" s="301"/>
      <c r="I38" s="302"/>
    </row>
    <row r="39" spans="1:10" s="362" customFormat="1" ht="6" hidden="1">
      <c r="A39" s="356"/>
      <c r="B39" s="357"/>
      <c r="C39" s="358"/>
      <c r="D39" s="359"/>
      <c r="E39" s="383"/>
      <c r="F39" s="384"/>
      <c r="G39" s="359"/>
      <c r="I39" s="363"/>
    </row>
    <row r="40" spans="1:10" s="300" customFormat="1" ht="6">
      <c r="A40" s="306"/>
      <c r="B40" s="297"/>
      <c r="C40" s="298"/>
      <c r="D40" s="307"/>
      <c r="E40" s="308"/>
      <c r="F40" s="313"/>
      <c r="G40" s="301"/>
      <c r="I40" s="302"/>
    </row>
    <row r="41" spans="1:10" ht="22.5">
      <c r="D41" s="25"/>
      <c r="E41" s="41" t="s">
        <v>352</v>
      </c>
      <c r="F41" s="315" t="s">
        <v>136</v>
      </c>
      <c r="G41" s="293"/>
    </row>
    <row r="42" spans="1:10" s="288" customFormat="1" ht="5.25" hidden="1">
      <c r="A42" s="282"/>
      <c r="B42" s="283"/>
      <c r="C42" s="284"/>
      <c r="D42" s="285"/>
      <c r="E42" s="286"/>
      <c r="F42" s="319"/>
      <c r="G42" s="287"/>
      <c r="I42" s="289"/>
    </row>
    <row r="43" spans="1:10" s="288" customFormat="1" ht="5.25" hidden="1">
      <c r="A43" s="282"/>
      <c r="B43" s="283"/>
      <c r="C43" s="284"/>
      <c r="D43" s="285"/>
      <c r="E43" s="286"/>
      <c r="F43" s="319"/>
      <c r="G43" s="287"/>
      <c r="I43" s="289"/>
    </row>
    <row r="44" spans="1:10" s="288" customFormat="1" ht="5.25" hidden="1">
      <c r="A44" s="290"/>
      <c r="B44" s="283"/>
      <c r="C44" s="284"/>
      <c r="D44" s="291"/>
      <c r="F44" s="319"/>
      <c r="G44" s="287"/>
      <c r="I44" s="289"/>
    </row>
    <row r="45" spans="1:10" s="300" customFormat="1" ht="6">
      <c r="A45" s="296"/>
      <c r="B45" s="303"/>
      <c r="C45" s="298"/>
      <c r="D45" s="304"/>
      <c r="E45" s="305"/>
      <c r="F45" s="324"/>
      <c r="G45" s="301"/>
      <c r="I45" s="302"/>
    </row>
    <row r="46" spans="1:10" ht="22.5">
      <c r="B46" s="34"/>
      <c r="D46" s="35"/>
      <c r="E46" s="43" t="s">
        <v>461</v>
      </c>
      <c r="F46" s="367" t="str">
        <f>IF(mail_post="","",mail_post)</f>
        <v>443099, г. Самара, ул. Куйбышева, 103</v>
      </c>
      <c r="G46" s="294"/>
    </row>
    <row r="47" spans="1:10" ht="19.5" hidden="1">
      <c r="D47" s="25"/>
      <c r="E47" s="26"/>
      <c r="F47" s="325"/>
      <c r="G47" s="21"/>
    </row>
    <row r="48" spans="1:10" s="300" customFormat="1" ht="6">
      <c r="A48" s="296"/>
      <c r="B48" s="297"/>
      <c r="C48" s="298"/>
      <c r="D48" s="299"/>
      <c r="F48" s="313"/>
      <c r="G48" s="301"/>
      <c r="I48" s="302"/>
    </row>
    <row r="49" spans="1:9" ht="22.5">
      <c r="B49" s="34"/>
      <c r="D49" s="35"/>
      <c r="E49" s="43" t="s">
        <v>370</v>
      </c>
      <c r="F49" s="366" t="str">
        <f>ruk_f &amp; " " &amp; ruk_i &amp; " " &amp; ruk_o</f>
        <v>Чипиров Валерий Владимирович</v>
      </c>
      <c r="G49" s="294"/>
    </row>
    <row r="50" spans="1:9" s="362" customFormat="1" ht="6" hidden="1">
      <c r="A50" s="356"/>
      <c r="B50" s="421"/>
      <c r="C50" s="358"/>
      <c r="D50" s="422"/>
      <c r="E50" s="423"/>
      <c r="F50" s="424"/>
      <c r="G50" s="425"/>
      <c r="I50" s="363"/>
    </row>
    <row r="51" spans="1:9" ht="19.5" hidden="1">
      <c r="B51" s="34"/>
      <c r="D51" s="35"/>
      <c r="E51" s="43"/>
      <c r="F51" s="277"/>
      <c r="G51" s="29"/>
    </row>
    <row r="52" spans="1:9" ht="13.5" hidden="1" customHeight="1">
      <c r="D52" s="25"/>
      <c r="E52" s="26"/>
      <c r="F52" s="40"/>
      <c r="G52" s="21"/>
    </row>
    <row r="53" spans="1:9" ht="20.100000000000001" hidden="1" customHeight="1">
      <c r="D53" s="21"/>
      <c r="F53" s="42"/>
      <c r="G53" s="29"/>
    </row>
    <row r="54" spans="1:9" ht="19.5" hidden="1">
      <c r="B54" s="34"/>
      <c r="D54" s="35"/>
      <c r="E54" s="43"/>
      <c r="F54" s="277"/>
      <c r="G54" s="29"/>
    </row>
    <row r="55" spans="1:9" ht="19.5" hidden="1">
      <c r="B55" s="34"/>
      <c r="D55" s="35"/>
      <c r="E55" s="43"/>
      <c r="F55" s="277"/>
      <c r="G55" s="29"/>
    </row>
    <row r="56" spans="1:9" ht="13.5" hidden="1" customHeight="1">
      <c r="D56" s="25"/>
      <c r="E56" s="26"/>
      <c r="F56" s="40"/>
      <c r="G56" s="21"/>
    </row>
    <row r="57" spans="1:9" hidden="1">
      <c r="D57" s="21"/>
      <c r="F57" s="42"/>
      <c r="G57" s="29"/>
    </row>
    <row r="58" spans="1:9" ht="27">
      <c r="B58" s="34"/>
      <c r="D58" s="35"/>
      <c r="E58" s="26"/>
      <c r="F58" s="24" t="s">
        <v>512</v>
      </c>
      <c r="G58" s="427"/>
    </row>
    <row r="59" spans="1:9" ht="27">
      <c r="B59" s="34"/>
      <c r="D59" s="35"/>
      <c r="E59" s="426" t="s">
        <v>513</v>
      </c>
      <c r="F59" s="447" t="s">
        <v>1522</v>
      </c>
      <c r="G59" s="427"/>
    </row>
    <row r="60" spans="1:9" ht="27">
      <c r="B60" s="34"/>
      <c r="D60" s="35"/>
      <c r="E60" s="426" t="s">
        <v>514</v>
      </c>
      <c r="F60" s="447" t="s">
        <v>1523</v>
      </c>
      <c r="G60" s="427"/>
    </row>
    <row r="61" spans="1:9" ht="27">
      <c r="B61" s="34"/>
      <c r="D61" s="35"/>
      <c r="E61" s="426" t="s">
        <v>515</v>
      </c>
      <c r="F61" s="447" t="s">
        <v>1524</v>
      </c>
      <c r="G61" s="427"/>
    </row>
    <row r="62" spans="1:9" ht="27">
      <c r="E62" s="426" t="s">
        <v>516</v>
      </c>
      <c r="F62" s="447" t="s">
        <v>1525</v>
      </c>
      <c r="G62" s="428"/>
    </row>
  </sheetData>
  <sheetProtection algorithmName="SHA-512" hashValue="UBCYlutzW1eakvKsDAXUseZjppn0NRu0y/f0x4Q29SOYDj+Eq0M/tP1d67eA9jwRH1+4um/Uu7pUQ6/NrBS0gA==" saltValue="BpT83R4Fc1n3qDKEvBDa6Q==" spinCount="100000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 xr:uid="{00000000-0002-0000-0200-000004000000}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68"/>
  <sheetViews>
    <sheetView showGridLines="0" zoomScaleNormal="100" workbookViewId="0"/>
  </sheetViews>
  <sheetFormatPr defaultRowHeight="11.25"/>
  <sheetData>
    <row r="1" spans="1:10">
      <c r="A1" t="s">
        <v>822</v>
      </c>
      <c r="B1" t="s">
        <v>563</v>
      </c>
      <c r="C1" t="s">
        <v>564</v>
      </c>
      <c r="D1" t="s">
        <v>565</v>
      </c>
      <c r="E1" t="s">
        <v>566</v>
      </c>
      <c r="F1" t="s">
        <v>567</v>
      </c>
      <c r="G1" t="s">
        <v>568</v>
      </c>
      <c r="H1" t="s">
        <v>569</v>
      </c>
      <c r="I1" t="s">
        <v>570</v>
      </c>
    </row>
    <row r="2" spans="1:10">
      <c r="A2">
        <v>1</v>
      </c>
      <c r="B2" t="s">
        <v>571</v>
      </c>
      <c r="C2" t="s">
        <v>92</v>
      </c>
      <c r="D2" t="s">
        <v>572</v>
      </c>
      <c r="E2" t="s">
        <v>573</v>
      </c>
      <c r="F2" t="s">
        <v>574</v>
      </c>
      <c r="G2" t="s">
        <v>575</v>
      </c>
      <c r="H2" t="s">
        <v>378</v>
      </c>
      <c r="I2" t="s">
        <v>378</v>
      </c>
      <c r="J2" t="s">
        <v>823</v>
      </c>
    </row>
    <row r="3" spans="1:10">
      <c r="A3">
        <v>2</v>
      </c>
      <c r="B3" t="s">
        <v>571</v>
      </c>
      <c r="C3" t="s">
        <v>92</v>
      </c>
      <c r="D3" t="s">
        <v>576</v>
      </c>
      <c r="E3" t="s">
        <v>577</v>
      </c>
      <c r="F3" t="s">
        <v>578</v>
      </c>
      <c r="G3" t="s">
        <v>579</v>
      </c>
      <c r="H3" t="s">
        <v>378</v>
      </c>
      <c r="I3" t="s">
        <v>378</v>
      </c>
      <c r="J3" t="s">
        <v>823</v>
      </c>
    </row>
    <row r="4" spans="1:10">
      <c r="A4">
        <v>3</v>
      </c>
      <c r="B4" t="s">
        <v>571</v>
      </c>
      <c r="C4" t="s">
        <v>92</v>
      </c>
      <c r="D4" t="s">
        <v>580</v>
      </c>
      <c r="E4" t="s">
        <v>581</v>
      </c>
      <c r="F4" t="s">
        <v>582</v>
      </c>
      <c r="G4" t="s">
        <v>583</v>
      </c>
      <c r="H4" t="s">
        <v>378</v>
      </c>
      <c r="I4" t="s">
        <v>378</v>
      </c>
      <c r="J4" t="s">
        <v>823</v>
      </c>
    </row>
    <row r="5" spans="1:10">
      <c r="A5">
        <v>4</v>
      </c>
      <c r="B5" t="s">
        <v>571</v>
      </c>
      <c r="C5" t="s">
        <v>92</v>
      </c>
      <c r="D5" t="s">
        <v>584</v>
      </c>
      <c r="E5" t="s">
        <v>585</v>
      </c>
      <c r="F5" t="s">
        <v>586</v>
      </c>
      <c r="G5" t="s">
        <v>587</v>
      </c>
      <c r="H5" t="s">
        <v>378</v>
      </c>
      <c r="I5" t="s">
        <v>588</v>
      </c>
      <c r="J5" t="s">
        <v>823</v>
      </c>
    </row>
    <row r="6" spans="1:10">
      <c r="A6">
        <v>5</v>
      </c>
      <c r="B6" t="s">
        <v>571</v>
      </c>
      <c r="C6" t="s">
        <v>92</v>
      </c>
      <c r="D6" t="s">
        <v>589</v>
      </c>
      <c r="E6" t="s">
        <v>590</v>
      </c>
      <c r="F6" t="s">
        <v>591</v>
      </c>
      <c r="G6" t="s">
        <v>592</v>
      </c>
      <c r="H6" t="s">
        <v>378</v>
      </c>
      <c r="I6" t="s">
        <v>378</v>
      </c>
      <c r="J6" t="s">
        <v>823</v>
      </c>
    </row>
    <row r="7" spans="1:10">
      <c r="A7">
        <v>6</v>
      </c>
      <c r="B7" t="s">
        <v>571</v>
      </c>
      <c r="C7" t="s">
        <v>92</v>
      </c>
      <c r="D7" t="s">
        <v>593</v>
      </c>
      <c r="E7" t="s">
        <v>594</v>
      </c>
      <c r="F7" t="s">
        <v>595</v>
      </c>
      <c r="G7" t="s">
        <v>596</v>
      </c>
      <c r="H7" t="s">
        <v>378</v>
      </c>
      <c r="I7" t="s">
        <v>378</v>
      </c>
      <c r="J7" t="s">
        <v>823</v>
      </c>
    </row>
    <row r="8" spans="1:10">
      <c r="A8">
        <v>7</v>
      </c>
      <c r="B8" t="s">
        <v>571</v>
      </c>
      <c r="C8" t="s">
        <v>92</v>
      </c>
      <c r="D8" t="s">
        <v>597</v>
      </c>
      <c r="E8" t="s">
        <v>598</v>
      </c>
      <c r="F8" t="s">
        <v>599</v>
      </c>
      <c r="G8" t="s">
        <v>600</v>
      </c>
      <c r="H8" t="s">
        <v>378</v>
      </c>
      <c r="I8" t="s">
        <v>601</v>
      </c>
      <c r="J8" t="s">
        <v>823</v>
      </c>
    </row>
    <row r="9" spans="1:10">
      <c r="A9">
        <v>8</v>
      </c>
      <c r="B9" t="s">
        <v>571</v>
      </c>
      <c r="C9" t="s">
        <v>92</v>
      </c>
      <c r="D9" t="s">
        <v>602</v>
      </c>
      <c r="E9" t="s">
        <v>603</v>
      </c>
      <c r="F9" t="s">
        <v>604</v>
      </c>
      <c r="G9" t="s">
        <v>605</v>
      </c>
      <c r="H9" t="s">
        <v>378</v>
      </c>
      <c r="I9" t="s">
        <v>378</v>
      </c>
      <c r="J9" t="s">
        <v>823</v>
      </c>
    </row>
    <row r="10" spans="1:10">
      <c r="A10">
        <v>9</v>
      </c>
      <c r="B10" t="s">
        <v>571</v>
      </c>
      <c r="C10" t="s">
        <v>92</v>
      </c>
      <c r="D10" t="s">
        <v>606</v>
      </c>
      <c r="E10" t="s">
        <v>607</v>
      </c>
      <c r="F10" t="s">
        <v>608</v>
      </c>
      <c r="G10" t="s">
        <v>609</v>
      </c>
      <c r="H10" t="s">
        <v>378</v>
      </c>
      <c r="I10" t="s">
        <v>378</v>
      </c>
      <c r="J10" t="s">
        <v>823</v>
      </c>
    </row>
    <row r="11" spans="1:10">
      <c r="A11">
        <v>10</v>
      </c>
      <c r="B11" t="s">
        <v>571</v>
      </c>
      <c r="C11" t="s">
        <v>92</v>
      </c>
      <c r="D11" t="s">
        <v>610</v>
      </c>
      <c r="E11" t="s">
        <v>611</v>
      </c>
      <c r="F11" t="s">
        <v>612</v>
      </c>
      <c r="G11" t="s">
        <v>613</v>
      </c>
      <c r="H11" t="s">
        <v>378</v>
      </c>
      <c r="I11" t="s">
        <v>614</v>
      </c>
      <c r="J11" t="s">
        <v>823</v>
      </c>
    </row>
    <row r="12" spans="1:10">
      <c r="A12">
        <v>11</v>
      </c>
      <c r="B12" t="s">
        <v>571</v>
      </c>
      <c r="C12" t="s">
        <v>92</v>
      </c>
      <c r="D12" t="s">
        <v>615</v>
      </c>
      <c r="E12" t="s">
        <v>616</v>
      </c>
      <c r="F12" t="s">
        <v>617</v>
      </c>
      <c r="G12" t="s">
        <v>618</v>
      </c>
      <c r="H12" t="s">
        <v>619</v>
      </c>
      <c r="I12" t="s">
        <v>378</v>
      </c>
      <c r="J12" t="s">
        <v>823</v>
      </c>
    </row>
    <row r="13" spans="1:10">
      <c r="A13">
        <v>12</v>
      </c>
      <c r="B13" t="s">
        <v>571</v>
      </c>
      <c r="C13" t="s">
        <v>92</v>
      </c>
      <c r="D13" t="s">
        <v>620</v>
      </c>
      <c r="E13" t="s">
        <v>621</v>
      </c>
      <c r="F13" t="s">
        <v>622</v>
      </c>
      <c r="G13" t="s">
        <v>600</v>
      </c>
      <c r="H13" t="s">
        <v>378</v>
      </c>
      <c r="I13" t="s">
        <v>378</v>
      </c>
      <c r="J13" t="s">
        <v>823</v>
      </c>
    </row>
    <row r="14" spans="1:10">
      <c r="A14">
        <v>13</v>
      </c>
      <c r="B14" t="s">
        <v>571</v>
      </c>
      <c r="C14" t="s">
        <v>92</v>
      </c>
      <c r="D14" t="s">
        <v>623</v>
      </c>
      <c r="E14" t="s">
        <v>624</v>
      </c>
      <c r="F14" t="s">
        <v>625</v>
      </c>
      <c r="G14" t="s">
        <v>346</v>
      </c>
      <c r="H14" t="s">
        <v>378</v>
      </c>
      <c r="I14" t="s">
        <v>378</v>
      </c>
      <c r="J14" t="s">
        <v>823</v>
      </c>
    </row>
    <row r="15" spans="1:10">
      <c r="A15">
        <v>14</v>
      </c>
      <c r="B15" t="s">
        <v>571</v>
      </c>
      <c r="C15" t="s">
        <v>92</v>
      </c>
      <c r="D15" t="s">
        <v>626</v>
      </c>
      <c r="E15" t="s">
        <v>627</v>
      </c>
      <c r="F15" t="s">
        <v>628</v>
      </c>
      <c r="G15" t="s">
        <v>346</v>
      </c>
      <c r="H15" t="s">
        <v>378</v>
      </c>
      <c r="I15" t="s">
        <v>378</v>
      </c>
      <c r="J15" t="s">
        <v>823</v>
      </c>
    </row>
    <row r="16" spans="1:10">
      <c r="A16">
        <v>15</v>
      </c>
      <c r="B16" t="s">
        <v>571</v>
      </c>
      <c r="C16" t="s">
        <v>92</v>
      </c>
      <c r="D16" t="s">
        <v>629</v>
      </c>
      <c r="E16" t="s">
        <v>630</v>
      </c>
      <c r="F16" t="s">
        <v>631</v>
      </c>
      <c r="G16" t="s">
        <v>632</v>
      </c>
      <c r="H16" t="s">
        <v>633</v>
      </c>
      <c r="I16" t="s">
        <v>378</v>
      </c>
      <c r="J16" t="s">
        <v>823</v>
      </c>
    </row>
    <row r="17" spans="1:10">
      <c r="A17">
        <v>16</v>
      </c>
      <c r="B17" t="s">
        <v>571</v>
      </c>
      <c r="C17" t="s">
        <v>92</v>
      </c>
      <c r="D17" t="s">
        <v>634</v>
      </c>
      <c r="E17" t="s">
        <v>635</v>
      </c>
      <c r="F17" t="s">
        <v>636</v>
      </c>
      <c r="G17" t="s">
        <v>618</v>
      </c>
      <c r="H17" t="s">
        <v>378</v>
      </c>
      <c r="I17" t="s">
        <v>637</v>
      </c>
      <c r="J17" t="s">
        <v>823</v>
      </c>
    </row>
    <row r="18" spans="1:10">
      <c r="A18">
        <v>17</v>
      </c>
      <c r="B18" t="s">
        <v>571</v>
      </c>
      <c r="C18" t="s">
        <v>92</v>
      </c>
      <c r="D18" t="s">
        <v>638</v>
      </c>
      <c r="E18" t="s">
        <v>639</v>
      </c>
      <c r="F18" t="s">
        <v>640</v>
      </c>
      <c r="G18" t="s">
        <v>641</v>
      </c>
      <c r="H18" t="s">
        <v>378</v>
      </c>
      <c r="I18" t="s">
        <v>642</v>
      </c>
      <c r="J18" t="s">
        <v>823</v>
      </c>
    </row>
    <row r="19" spans="1:10">
      <c r="A19">
        <v>18</v>
      </c>
      <c r="B19" t="s">
        <v>571</v>
      </c>
      <c r="C19" t="s">
        <v>92</v>
      </c>
      <c r="D19" t="s">
        <v>643</v>
      </c>
      <c r="E19" t="s">
        <v>644</v>
      </c>
      <c r="F19" t="s">
        <v>640</v>
      </c>
      <c r="G19" t="s">
        <v>641</v>
      </c>
      <c r="H19" t="s">
        <v>378</v>
      </c>
      <c r="I19" t="s">
        <v>378</v>
      </c>
      <c r="J19" t="s">
        <v>823</v>
      </c>
    </row>
    <row r="20" spans="1:10">
      <c r="A20">
        <v>19</v>
      </c>
      <c r="B20" t="s">
        <v>571</v>
      </c>
      <c r="C20" t="s">
        <v>92</v>
      </c>
      <c r="D20" t="s">
        <v>645</v>
      </c>
      <c r="E20" t="s">
        <v>646</v>
      </c>
      <c r="F20" t="s">
        <v>647</v>
      </c>
      <c r="G20" t="s">
        <v>613</v>
      </c>
      <c r="H20" t="s">
        <v>378</v>
      </c>
      <c r="I20" t="s">
        <v>378</v>
      </c>
      <c r="J20" t="s">
        <v>823</v>
      </c>
    </row>
    <row r="21" spans="1:10">
      <c r="A21">
        <v>20</v>
      </c>
      <c r="B21" t="s">
        <v>571</v>
      </c>
      <c r="C21" t="s">
        <v>92</v>
      </c>
      <c r="D21" t="s">
        <v>648</v>
      </c>
      <c r="E21" t="s">
        <v>649</v>
      </c>
      <c r="F21" t="s">
        <v>650</v>
      </c>
      <c r="G21" t="s">
        <v>651</v>
      </c>
      <c r="H21" t="s">
        <v>378</v>
      </c>
      <c r="I21" t="s">
        <v>378</v>
      </c>
      <c r="J21" t="s">
        <v>823</v>
      </c>
    </row>
    <row r="22" spans="1:10">
      <c r="A22">
        <v>21</v>
      </c>
      <c r="B22" t="s">
        <v>571</v>
      </c>
      <c r="C22" t="s">
        <v>92</v>
      </c>
      <c r="D22" t="s">
        <v>652</v>
      </c>
      <c r="E22" t="s">
        <v>653</v>
      </c>
      <c r="F22" t="s">
        <v>654</v>
      </c>
      <c r="G22" t="s">
        <v>575</v>
      </c>
      <c r="H22" t="s">
        <v>655</v>
      </c>
      <c r="I22" t="s">
        <v>378</v>
      </c>
      <c r="J22" t="s">
        <v>823</v>
      </c>
    </row>
    <row r="23" spans="1:10">
      <c r="A23">
        <v>22</v>
      </c>
      <c r="B23" t="s">
        <v>571</v>
      </c>
      <c r="C23" t="s">
        <v>92</v>
      </c>
      <c r="D23" t="s">
        <v>656</v>
      </c>
      <c r="E23" t="s">
        <v>657</v>
      </c>
      <c r="F23" t="s">
        <v>658</v>
      </c>
      <c r="G23" t="s">
        <v>613</v>
      </c>
      <c r="H23" t="s">
        <v>378</v>
      </c>
      <c r="I23" t="s">
        <v>378</v>
      </c>
      <c r="J23" t="s">
        <v>823</v>
      </c>
    </row>
    <row r="24" spans="1:10">
      <c r="A24">
        <v>23</v>
      </c>
      <c r="B24" t="s">
        <v>571</v>
      </c>
      <c r="C24" t="s">
        <v>92</v>
      </c>
      <c r="D24" t="s">
        <v>659</v>
      </c>
      <c r="E24" t="s">
        <v>660</v>
      </c>
      <c r="F24" t="s">
        <v>661</v>
      </c>
      <c r="G24" t="s">
        <v>662</v>
      </c>
      <c r="H24" t="s">
        <v>663</v>
      </c>
      <c r="I24" t="s">
        <v>378</v>
      </c>
      <c r="J24" t="s">
        <v>823</v>
      </c>
    </row>
    <row r="25" spans="1:10">
      <c r="A25">
        <v>24</v>
      </c>
      <c r="B25" t="s">
        <v>571</v>
      </c>
      <c r="C25" t="s">
        <v>92</v>
      </c>
      <c r="D25" t="s">
        <v>664</v>
      </c>
      <c r="E25" t="s">
        <v>665</v>
      </c>
      <c r="F25" t="s">
        <v>666</v>
      </c>
      <c r="G25" t="s">
        <v>662</v>
      </c>
      <c r="H25" t="s">
        <v>378</v>
      </c>
      <c r="I25" t="s">
        <v>378</v>
      </c>
      <c r="J25" t="s">
        <v>823</v>
      </c>
    </row>
    <row r="26" spans="1:10">
      <c r="A26">
        <v>25</v>
      </c>
      <c r="B26" t="s">
        <v>571</v>
      </c>
      <c r="C26" t="s">
        <v>92</v>
      </c>
      <c r="D26" t="s">
        <v>667</v>
      </c>
      <c r="E26" t="s">
        <v>668</v>
      </c>
      <c r="F26" t="s">
        <v>669</v>
      </c>
      <c r="G26" t="s">
        <v>670</v>
      </c>
      <c r="H26" t="s">
        <v>378</v>
      </c>
      <c r="I26" t="s">
        <v>378</v>
      </c>
      <c r="J26" t="s">
        <v>823</v>
      </c>
    </row>
    <row r="27" spans="1:10">
      <c r="A27">
        <v>26</v>
      </c>
      <c r="B27" t="s">
        <v>571</v>
      </c>
      <c r="C27" t="s">
        <v>92</v>
      </c>
      <c r="D27" t="s">
        <v>671</v>
      </c>
      <c r="E27" t="s">
        <v>672</v>
      </c>
      <c r="F27" t="s">
        <v>673</v>
      </c>
      <c r="G27" t="s">
        <v>670</v>
      </c>
      <c r="H27" t="s">
        <v>378</v>
      </c>
      <c r="I27" t="s">
        <v>378</v>
      </c>
      <c r="J27" t="s">
        <v>823</v>
      </c>
    </row>
    <row r="28" spans="1:10">
      <c r="A28">
        <v>27</v>
      </c>
      <c r="B28" t="s">
        <v>571</v>
      </c>
      <c r="C28" t="s">
        <v>92</v>
      </c>
      <c r="D28" t="s">
        <v>674</v>
      </c>
      <c r="E28" t="s">
        <v>675</v>
      </c>
      <c r="F28" t="s">
        <v>676</v>
      </c>
      <c r="G28" t="s">
        <v>613</v>
      </c>
      <c r="H28" t="s">
        <v>378</v>
      </c>
      <c r="I28" t="s">
        <v>378</v>
      </c>
      <c r="J28" t="s">
        <v>823</v>
      </c>
    </row>
    <row r="29" spans="1:10">
      <c r="A29">
        <v>28</v>
      </c>
      <c r="B29" t="s">
        <v>571</v>
      </c>
      <c r="C29" t="s">
        <v>92</v>
      </c>
      <c r="D29" t="s">
        <v>677</v>
      </c>
      <c r="E29" t="s">
        <v>678</v>
      </c>
      <c r="F29" t="s">
        <v>679</v>
      </c>
      <c r="G29" t="s">
        <v>680</v>
      </c>
      <c r="H29" t="s">
        <v>378</v>
      </c>
      <c r="I29" t="s">
        <v>681</v>
      </c>
      <c r="J29" t="s">
        <v>823</v>
      </c>
    </row>
    <row r="30" spans="1:10">
      <c r="A30">
        <v>29</v>
      </c>
      <c r="B30" t="s">
        <v>571</v>
      </c>
      <c r="C30" t="s">
        <v>92</v>
      </c>
      <c r="D30" t="s">
        <v>682</v>
      </c>
      <c r="E30" t="s">
        <v>683</v>
      </c>
      <c r="F30" t="s">
        <v>684</v>
      </c>
      <c r="G30" t="s">
        <v>685</v>
      </c>
      <c r="H30" t="s">
        <v>378</v>
      </c>
      <c r="I30" t="s">
        <v>378</v>
      </c>
      <c r="J30" t="s">
        <v>823</v>
      </c>
    </row>
    <row r="31" spans="1:10">
      <c r="A31">
        <v>30</v>
      </c>
      <c r="B31" t="s">
        <v>571</v>
      </c>
      <c r="C31" t="s">
        <v>92</v>
      </c>
      <c r="D31" t="s">
        <v>686</v>
      </c>
      <c r="E31" t="s">
        <v>687</v>
      </c>
      <c r="F31" t="s">
        <v>688</v>
      </c>
      <c r="G31" t="s">
        <v>670</v>
      </c>
      <c r="H31" t="s">
        <v>378</v>
      </c>
      <c r="I31" t="s">
        <v>378</v>
      </c>
      <c r="J31" t="s">
        <v>823</v>
      </c>
    </row>
    <row r="32" spans="1:10">
      <c r="A32">
        <v>31</v>
      </c>
      <c r="B32" t="s">
        <v>571</v>
      </c>
      <c r="C32" t="s">
        <v>92</v>
      </c>
      <c r="D32" t="s">
        <v>689</v>
      </c>
      <c r="E32" t="s">
        <v>690</v>
      </c>
      <c r="F32" t="s">
        <v>691</v>
      </c>
      <c r="G32" t="s">
        <v>613</v>
      </c>
      <c r="H32" t="s">
        <v>378</v>
      </c>
      <c r="I32" t="s">
        <v>378</v>
      </c>
      <c r="J32" t="s">
        <v>823</v>
      </c>
    </row>
    <row r="33" spans="1:10">
      <c r="A33">
        <v>32</v>
      </c>
      <c r="B33" t="s">
        <v>571</v>
      </c>
      <c r="C33" t="s">
        <v>92</v>
      </c>
      <c r="D33" t="s">
        <v>692</v>
      </c>
      <c r="E33" t="s">
        <v>693</v>
      </c>
      <c r="F33" t="s">
        <v>694</v>
      </c>
      <c r="G33" t="s">
        <v>609</v>
      </c>
      <c r="H33" t="s">
        <v>378</v>
      </c>
      <c r="I33" t="s">
        <v>695</v>
      </c>
      <c r="J33" t="s">
        <v>823</v>
      </c>
    </row>
    <row r="34" spans="1:10">
      <c r="A34">
        <v>33</v>
      </c>
      <c r="B34" t="s">
        <v>571</v>
      </c>
      <c r="C34" t="s">
        <v>92</v>
      </c>
      <c r="D34" t="s">
        <v>696</v>
      </c>
      <c r="E34" t="s">
        <v>697</v>
      </c>
      <c r="F34" t="s">
        <v>698</v>
      </c>
      <c r="G34" t="s">
        <v>699</v>
      </c>
      <c r="H34" t="s">
        <v>378</v>
      </c>
      <c r="I34" t="s">
        <v>378</v>
      </c>
      <c r="J34" t="s">
        <v>823</v>
      </c>
    </row>
    <row r="35" spans="1:10">
      <c r="A35">
        <v>34</v>
      </c>
      <c r="B35" t="s">
        <v>571</v>
      </c>
      <c r="C35" t="s">
        <v>92</v>
      </c>
      <c r="D35" t="s">
        <v>700</v>
      </c>
      <c r="E35" t="s">
        <v>701</v>
      </c>
      <c r="F35" t="s">
        <v>702</v>
      </c>
      <c r="G35" t="s">
        <v>613</v>
      </c>
      <c r="H35" t="s">
        <v>378</v>
      </c>
      <c r="I35" t="s">
        <v>703</v>
      </c>
      <c r="J35" t="s">
        <v>823</v>
      </c>
    </row>
    <row r="36" spans="1:10">
      <c r="A36">
        <v>35</v>
      </c>
      <c r="B36" t="s">
        <v>571</v>
      </c>
      <c r="C36" t="s">
        <v>92</v>
      </c>
      <c r="D36" t="s">
        <v>704</v>
      </c>
      <c r="E36" t="s">
        <v>705</v>
      </c>
      <c r="F36" t="s">
        <v>706</v>
      </c>
      <c r="G36" t="s">
        <v>605</v>
      </c>
      <c r="H36" t="s">
        <v>378</v>
      </c>
      <c r="I36" t="s">
        <v>378</v>
      </c>
      <c r="J36" t="s">
        <v>823</v>
      </c>
    </row>
    <row r="37" spans="1:10">
      <c r="A37">
        <v>36</v>
      </c>
      <c r="B37" t="s">
        <v>571</v>
      </c>
      <c r="C37" t="s">
        <v>92</v>
      </c>
      <c r="D37" t="s">
        <v>707</v>
      </c>
      <c r="E37" t="s">
        <v>708</v>
      </c>
      <c r="F37" t="s">
        <v>709</v>
      </c>
      <c r="G37" t="s">
        <v>618</v>
      </c>
      <c r="H37" t="s">
        <v>378</v>
      </c>
      <c r="I37" t="s">
        <v>378</v>
      </c>
      <c r="J37" t="s">
        <v>823</v>
      </c>
    </row>
    <row r="38" spans="1:10">
      <c r="A38">
        <v>37</v>
      </c>
      <c r="B38" t="s">
        <v>571</v>
      </c>
      <c r="C38" t="s">
        <v>92</v>
      </c>
      <c r="D38" t="s">
        <v>710</v>
      </c>
      <c r="E38" t="s">
        <v>711</v>
      </c>
      <c r="F38" t="s">
        <v>712</v>
      </c>
      <c r="G38" t="s">
        <v>713</v>
      </c>
      <c r="H38" t="s">
        <v>378</v>
      </c>
      <c r="I38" t="s">
        <v>714</v>
      </c>
      <c r="J38" t="s">
        <v>823</v>
      </c>
    </row>
    <row r="39" spans="1:10">
      <c r="A39">
        <v>38</v>
      </c>
      <c r="B39" t="s">
        <v>571</v>
      </c>
      <c r="C39" t="s">
        <v>92</v>
      </c>
      <c r="D39" t="s">
        <v>715</v>
      </c>
      <c r="E39" t="s">
        <v>711</v>
      </c>
      <c r="F39" t="s">
        <v>712</v>
      </c>
      <c r="G39" t="s">
        <v>670</v>
      </c>
      <c r="H39" t="s">
        <v>716</v>
      </c>
      <c r="I39" t="s">
        <v>378</v>
      </c>
      <c r="J39" t="s">
        <v>823</v>
      </c>
    </row>
    <row r="40" spans="1:10">
      <c r="A40">
        <v>39</v>
      </c>
      <c r="B40" t="s">
        <v>571</v>
      </c>
      <c r="C40" t="s">
        <v>92</v>
      </c>
      <c r="D40" t="s">
        <v>717</v>
      </c>
      <c r="E40" t="s">
        <v>718</v>
      </c>
      <c r="F40" t="s">
        <v>719</v>
      </c>
      <c r="G40" t="s">
        <v>720</v>
      </c>
      <c r="H40" t="s">
        <v>721</v>
      </c>
      <c r="I40" t="s">
        <v>378</v>
      </c>
      <c r="J40" t="s">
        <v>823</v>
      </c>
    </row>
    <row r="41" spans="1:10">
      <c r="A41">
        <v>40</v>
      </c>
      <c r="B41" t="s">
        <v>571</v>
      </c>
      <c r="C41" t="s">
        <v>92</v>
      </c>
      <c r="D41" t="s">
        <v>722</v>
      </c>
      <c r="E41" t="s">
        <v>723</v>
      </c>
      <c r="F41" t="s">
        <v>724</v>
      </c>
      <c r="G41" t="s">
        <v>699</v>
      </c>
      <c r="H41" t="s">
        <v>378</v>
      </c>
      <c r="I41" t="s">
        <v>378</v>
      </c>
      <c r="J41" t="s">
        <v>823</v>
      </c>
    </row>
    <row r="42" spans="1:10">
      <c r="A42">
        <v>41</v>
      </c>
      <c r="B42" t="s">
        <v>571</v>
      </c>
      <c r="C42" t="s">
        <v>92</v>
      </c>
      <c r="D42" t="s">
        <v>725</v>
      </c>
      <c r="E42" t="s">
        <v>726</v>
      </c>
      <c r="F42" t="s">
        <v>727</v>
      </c>
      <c r="G42" t="s">
        <v>728</v>
      </c>
      <c r="H42" t="s">
        <v>729</v>
      </c>
      <c r="I42" t="s">
        <v>378</v>
      </c>
      <c r="J42" t="s">
        <v>823</v>
      </c>
    </row>
    <row r="43" spans="1:10">
      <c r="A43">
        <v>42</v>
      </c>
      <c r="B43" t="s">
        <v>571</v>
      </c>
      <c r="C43" t="s">
        <v>92</v>
      </c>
      <c r="D43" t="s">
        <v>730</v>
      </c>
      <c r="E43" t="s">
        <v>731</v>
      </c>
      <c r="F43" t="s">
        <v>732</v>
      </c>
      <c r="G43" t="s">
        <v>733</v>
      </c>
      <c r="H43" t="s">
        <v>734</v>
      </c>
      <c r="I43" t="s">
        <v>378</v>
      </c>
      <c r="J43" t="s">
        <v>823</v>
      </c>
    </row>
    <row r="44" spans="1:10">
      <c r="A44">
        <v>43</v>
      </c>
      <c r="B44" t="s">
        <v>571</v>
      </c>
      <c r="C44" t="s">
        <v>92</v>
      </c>
      <c r="D44" t="s">
        <v>735</v>
      </c>
      <c r="E44" t="s">
        <v>736</v>
      </c>
      <c r="F44" t="s">
        <v>737</v>
      </c>
      <c r="G44" t="s">
        <v>575</v>
      </c>
      <c r="H44" t="s">
        <v>738</v>
      </c>
      <c r="I44" t="s">
        <v>378</v>
      </c>
      <c r="J44" t="s">
        <v>823</v>
      </c>
    </row>
    <row r="45" spans="1:10">
      <c r="A45">
        <v>44</v>
      </c>
      <c r="B45" t="s">
        <v>571</v>
      </c>
      <c r="C45" t="s">
        <v>92</v>
      </c>
      <c r="D45" t="s">
        <v>739</v>
      </c>
      <c r="E45" t="s">
        <v>740</v>
      </c>
      <c r="F45" t="s">
        <v>741</v>
      </c>
      <c r="G45" t="s">
        <v>728</v>
      </c>
      <c r="H45" t="s">
        <v>378</v>
      </c>
      <c r="I45" t="s">
        <v>378</v>
      </c>
      <c r="J45" t="s">
        <v>823</v>
      </c>
    </row>
    <row r="46" spans="1:10">
      <c r="A46">
        <v>45</v>
      </c>
      <c r="B46" t="s">
        <v>571</v>
      </c>
      <c r="C46" t="s">
        <v>92</v>
      </c>
      <c r="D46" t="s">
        <v>742</v>
      </c>
      <c r="E46" t="s">
        <v>743</v>
      </c>
      <c r="F46" t="s">
        <v>744</v>
      </c>
      <c r="G46" t="s">
        <v>699</v>
      </c>
      <c r="H46" t="s">
        <v>745</v>
      </c>
      <c r="I46" t="s">
        <v>378</v>
      </c>
      <c r="J46" t="s">
        <v>823</v>
      </c>
    </row>
    <row r="47" spans="1:10">
      <c r="A47">
        <v>46</v>
      </c>
      <c r="B47" t="s">
        <v>571</v>
      </c>
      <c r="C47" t="s">
        <v>92</v>
      </c>
      <c r="D47" t="s">
        <v>746</v>
      </c>
      <c r="E47" t="s">
        <v>747</v>
      </c>
      <c r="F47" t="s">
        <v>748</v>
      </c>
      <c r="G47" t="s">
        <v>749</v>
      </c>
      <c r="H47" t="s">
        <v>750</v>
      </c>
      <c r="I47" t="s">
        <v>378</v>
      </c>
      <c r="J47" t="s">
        <v>823</v>
      </c>
    </row>
    <row r="48" spans="1:10">
      <c r="A48">
        <v>47</v>
      </c>
      <c r="B48" t="s">
        <v>571</v>
      </c>
      <c r="C48" t="s">
        <v>92</v>
      </c>
      <c r="D48" t="s">
        <v>751</v>
      </c>
      <c r="E48" t="s">
        <v>752</v>
      </c>
      <c r="F48" t="s">
        <v>753</v>
      </c>
      <c r="G48" t="s">
        <v>613</v>
      </c>
      <c r="H48" t="s">
        <v>378</v>
      </c>
      <c r="I48" t="s">
        <v>378</v>
      </c>
      <c r="J48" t="s">
        <v>823</v>
      </c>
    </row>
    <row r="49" spans="1:10">
      <c r="A49">
        <v>48</v>
      </c>
      <c r="B49" t="s">
        <v>571</v>
      </c>
      <c r="C49" t="s">
        <v>92</v>
      </c>
      <c r="D49" t="s">
        <v>754</v>
      </c>
      <c r="E49" t="s">
        <v>755</v>
      </c>
      <c r="F49" t="s">
        <v>756</v>
      </c>
      <c r="G49" t="s">
        <v>613</v>
      </c>
      <c r="H49" t="s">
        <v>378</v>
      </c>
      <c r="I49" t="s">
        <v>378</v>
      </c>
      <c r="J49" t="s">
        <v>823</v>
      </c>
    </row>
    <row r="50" spans="1:10">
      <c r="A50">
        <v>49</v>
      </c>
      <c r="B50" t="s">
        <v>571</v>
      </c>
      <c r="C50" t="s">
        <v>92</v>
      </c>
      <c r="D50" t="s">
        <v>757</v>
      </c>
      <c r="E50" t="s">
        <v>758</v>
      </c>
      <c r="F50" t="s">
        <v>759</v>
      </c>
      <c r="G50" t="s">
        <v>699</v>
      </c>
      <c r="H50" t="s">
        <v>378</v>
      </c>
      <c r="I50" t="s">
        <v>378</v>
      </c>
      <c r="J50" t="s">
        <v>823</v>
      </c>
    </row>
    <row r="51" spans="1:10">
      <c r="A51">
        <v>50</v>
      </c>
      <c r="B51" t="s">
        <v>571</v>
      </c>
      <c r="C51" t="s">
        <v>92</v>
      </c>
      <c r="D51" t="s">
        <v>760</v>
      </c>
      <c r="E51" t="s">
        <v>761</v>
      </c>
      <c r="F51" t="s">
        <v>762</v>
      </c>
      <c r="G51" t="s">
        <v>583</v>
      </c>
      <c r="H51" t="s">
        <v>378</v>
      </c>
      <c r="I51" t="s">
        <v>378</v>
      </c>
      <c r="J51" t="s">
        <v>823</v>
      </c>
    </row>
    <row r="52" spans="1:10">
      <c r="A52">
        <v>51</v>
      </c>
      <c r="B52" t="s">
        <v>571</v>
      </c>
      <c r="C52" t="s">
        <v>92</v>
      </c>
      <c r="D52" t="s">
        <v>763</v>
      </c>
      <c r="E52" t="s">
        <v>764</v>
      </c>
      <c r="F52" t="s">
        <v>765</v>
      </c>
      <c r="G52" t="s">
        <v>662</v>
      </c>
      <c r="H52" t="s">
        <v>378</v>
      </c>
      <c r="I52" t="s">
        <v>695</v>
      </c>
      <c r="J52" t="s">
        <v>823</v>
      </c>
    </row>
    <row r="53" spans="1:10">
      <c r="A53">
        <v>52</v>
      </c>
      <c r="B53" t="s">
        <v>571</v>
      </c>
      <c r="C53" t="s">
        <v>92</v>
      </c>
      <c r="D53" t="s">
        <v>766</v>
      </c>
      <c r="E53" t="s">
        <v>767</v>
      </c>
      <c r="F53" t="s">
        <v>768</v>
      </c>
      <c r="G53" t="s">
        <v>583</v>
      </c>
      <c r="H53" t="s">
        <v>769</v>
      </c>
      <c r="I53" t="s">
        <v>378</v>
      </c>
      <c r="J53" t="s">
        <v>823</v>
      </c>
    </row>
    <row r="54" spans="1:10">
      <c r="A54">
        <v>53</v>
      </c>
      <c r="B54" t="s">
        <v>571</v>
      </c>
      <c r="C54" t="s">
        <v>92</v>
      </c>
      <c r="D54" t="s">
        <v>770</v>
      </c>
      <c r="E54" t="s">
        <v>771</v>
      </c>
      <c r="F54" t="s">
        <v>772</v>
      </c>
      <c r="G54" t="s">
        <v>773</v>
      </c>
      <c r="H54" t="s">
        <v>378</v>
      </c>
      <c r="I54" t="s">
        <v>774</v>
      </c>
      <c r="J54" t="s">
        <v>823</v>
      </c>
    </row>
    <row r="55" spans="1:10">
      <c r="A55">
        <v>54</v>
      </c>
      <c r="B55" t="s">
        <v>571</v>
      </c>
      <c r="C55" t="s">
        <v>92</v>
      </c>
      <c r="D55" t="s">
        <v>775</v>
      </c>
      <c r="E55" t="s">
        <v>776</v>
      </c>
      <c r="F55" t="s">
        <v>777</v>
      </c>
      <c r="G55" t="s">
        <v>609</v>
      </c>
      <c r="H55" t="s">
        <v>378</v>
      </c>
      <c r="I55" t="s">
        <v>378</v>
      </c>
      <c r="J55" t="s">
        <v>823</v>
      </c>
    </row>
    <row r="56" spans="1:10">
      <c r="A56">
        <v>55</v>
      </c>
      <c r="B56" t="s">
        <v>571</v>
      </c>
      <c r="C56" t="s">
        <v>92</v>
      </c>
      <c r="D56" t="s">
        <v>778</v>
      </c>
      <c r="E56" t="s">
        <v>779</v>
      </c>
      <c r="F56" t="s">
        <v>780</v>
      </c>
      <c r="G56" t="s">
        <v>651</v>
      </c>
      <c r="H56" t="s">
        <v>716</v>
      </c>
      <c r="I56" t="s">
        <v>378</v>
      </c>
      <c r="J56" t="s">
        <v>823</v>
      </c>
    </row>
    <row r="57" spans="1:10">
      <c r="A57">
        <v>56</v>
      </c>
      <c r="B57" t="s">
        <v>571</v>
      </c>
      <c r="C57" t="s">
        <v>92</v>
      </c>
      <c r="D57" t="s">
        <v>781</v>
      </c>
      <c r="E57" t="s">
        <v>782</v>
      </c>
      <c r="F57" t="s">
        <v>783</v>
      </c>
      <c r="G57" t="s">
        <v>613</v>
      </c>
      <c r="H57" t="s">
        <v>378</v>
      </c>
      <c r="I57" t="s">
        <v>378</v>
      </c>
      <c r="J57" t="s">
        <v>823</v>
      </c>
    </row>
    <row r="58" spans="1:10">
      <c r="A58">
        <v>57</v>
      </c>
      <c r="B58" t="s">
        <v>571</v>
      </c>
      <c r="C58" t="s">
        <v>92</v>
      </c>
      <c r="D58" t="s">
        <v>784</v>
      </c>
      <c r="E58" t="s">
        <v>785</v>
      </c>
      <c r="F58" t="s">
        <v>786</v>
      </c>
      <c r="G58" t="s">
        <v>583</v>
      </c>
      <c r="H58" t="s">
        <v>378</v>
      </c>
      <c r="I58" t="s">
        <v>378</v>
      </c>
      <c r="J58" t="s">
        <v>823</v>
      </c>
    </row>
    <row r="59" spans="1:10">
      <c r="A59">
        <v>58</v>
      </c>
      <c r="B59" t="s">
        <v>571</v>
      </c>
      <c r="C59" t="s">
        <v>92</v>
      </c>
      <c r="D59" t="s">
        <v>787</v>
      </c>
      <c r="E59" t="s">
        <v>788</v>
      </c>
      <c r="F59" t="s">
        <v>789</v>
      </c>
      <c r="G59" t="s">
        <v>685</v>
      </c>
      <c r="H59" t="s">
        <v>790</v>
      </c>
      <c r="I59" t="s">
        <v>378</v>
      </c>
      <c r="J59" t="s">
        <v>823</v>
      </c>
    </row>
    <row r="60" spans="1:10">
      <c r="A60">
        <v>59</v>
      </c>
      <c r="B60" t="s">
        <v>571</v>
      </c>
      <c r="C60" t="s">
        <v>92</v>
      </c>
      <c r="D60" t="s">
        <v>791</v>
      </c>
      <c r="E60" t="s">
        <v>792</v>
      </c>
      <c r="F60" t="s">
        <v>793</v>
      </c>
      <c r="G60" t="s">
        <v>733</v>
      </c>
      <c r="H60" t="s">
        <v>378</v>
      </c>
      <c r="I60" t="s">
        <v>794</v>
      </c>
      <c r="J60" t="s">
        <v>823</v>
      </c>
    </row>
    <row r="61" spans="1:10">
      <c r="A61">
        <v>60</v>
      </c>
      <c r="B61" t="s">
        <v>571</v>
      </c>
      <c r="C61" t="s">
        <v>92</v>
      </c>
      <c r="D61" t="s">
        <v>795</v>
      </c>
      <c r="E61" t="s">
        <v>796</v>
      </c>
      <c r="F61" t="s">
        <v>797</v>
      </c>
      <c r="G61" t="s">
        <v>720</v>
      </c>
      <c r="H61" t="s">
        <v>378</v>
      </c>
      <c r="I61" t="s">
        <v>378</v>
      </c>
      <c r="J61" t="s">
        <v>823</v>
      </c>
    </row>
    <row r="62" spans="1:10">
      <c r="A62">
        <v>61</v>
      </c>
      <c r="B62" t="s">
        <v>571</v>
      </c>
      <c r="C62" t="s">
        <v>92</v>
      </c>
      <c r="D62" t="s">
        <v>798</v>
      </c>
      <c r="E62" t="s">
        <v>799</v>
      </c>
      <c r="F62" t="s">
        <v>800</v>
      </c>
      <c r="G62" t="s">
        <v>801</v>
      </c>
      <c r="H62" t="s">
        <v>378</v>
      </c>
      <c r="I62" t="s">
        <v>802</v>
      </c>
      <c r="J62" t="s">
        <v>823</v>
      </c>
    </row>
    <row r="63" spans="1:10">
      <c r="A63">
        <v>62</v>
      </c>
      <c r="B63" t="s">
        <v>571</v>
      </c>
      <c r="C63" t="s">
        <v>92</v>
      </c>
      <c r="D63" t="s">
        <v>803</v>
      </c>
      <c r="E63" t="s">
        <v>804</v>
      </c>
      <c r="F63" t="s">
        <v>805</v>
      </c>
      <c r="G63" t="s">
        <v>806</v>
      </c>
      <c r="H63" t="s">
        <v>378</v>
      </c>
      <c r="I63" t="s">
        <v>378</v>
      </c>
      <c r="J63" t="s">
        <v>823</v>
      </c>
    </row>
    <row r="64" spans="1:10">
      <c r="A64">
        <v>63</v>
      </c>
      <c r="B64" t="s">
        <v>571</v>
      </c>
      <c r="C64" t="s">
        <v>92</v>
      </c>
      <c r="D64" t="s">
        <v>807</v>
      </c>
      <c r="E64" t="s">
        <v>808</v>
      </c>
      <c r="F64" t="s">
        <v>809</v>
      </c>
      <c r="G64" t="s">
        <v>749</v>
      </c>
      <c r="H64" t="s">
        <v>378</v>
      </c>
      <c r="I64" t="s">
        <v>378</v>
      </c>
      <c r="J64" t="s">
        <v>823</v>
      </c>
    </row>
    <row r="65" spans="1:10">
      <c r="A65">
        <v>64</v>
      </c>
      <c r="B65" t="s">
        <v>571</v>
      </c>
      <c r="C65" t="s">
        <v>92</v>
      </c>
      <c r="D65" t="s">
        <v>810</v>
      </c>
      <c r="E65" t="s">
        <v>811</v>
      </c>
      <c r="F65" t="s">
        <v>812</v>
      </c>
      <c r="G65" t="s">
        <v>609</v>
      </c>
      <c r="H65" t="s">
        <v>378</v>
      </c>
      <c r="I65" t="s">
        <v>378</v>
      </c>
      <c r="J65" t="s">
        <v>823</v>
      </c>
    </row>
    <row r="66" spans="1:10">
      <c r="A66">
        <v>65</v>
      </c>
      <c r="B66" t="s">
        <v>571</v>
      </c>
      <c r="C66" t="s">
        <v>92</v>
      </c>
      <c r="D66" t="s">
        <v>813</v>
      </c>
      <c r="E66" t="s">
        <v>814</v>
      </c>
      <c r="F66" t="s">
        <v>631</v>
      </c>
      <c r="G66" t="s">
        <v>605</v>
      </c>
      <c r="H66" t="s">
        <v>378</v>
      </c>
      <c r="I66" t="s">
        <v>378</v>
      </c>
      <c r="J66" t="s">
        <v>823</v>
      </c>
    </row>
    <row r="67" spans="1:10">
      <c r="A67">
        <v>66</v>
      </c>
      <c r="B67" t="s">
        <v>571</v>
      </c>
      <c r="C67" t="s">
        <v>92</v>
      </c>
      <c r="D67" t="s">
        <v>815</v>
      </c>
      <c r="E67" t="s">
        <v>816</v>
      </c>
      <c r="F67" t="s">
        <v>817</v>
      </c>
      <c r="G67" t="s">
        <v>818</v>
      </c>
      <c r="H67" t="s">
        <v>378</v>
      </c>
      <c r="I67" t="s">
        <v>378</v>
      </c>
      <c r="J67" t="s">
        <v>823</v>
      </c>
    </row>
    <row r="68" spans="1:10">
      <c r="A68">
        <v>67</v>
      </c>
      <c r="B68" t="s">
        <v>571</v>
      </c>
      <c r="C68" t="s">
        <v>92</v>
      </c>
      <c r="D68" t="s">
        <v>819</v>
      </c>
      <c r="E68" t="s">
        <v>820</v>
      </c>
      <c r="F68" t="s">
        <v>800</v>
      </c>
      <c r="G68" t="s">
        <v>821</v>
      </c>
      <c r="H68" t="s">
        <v>378</v>
      </c>
      <c r="I68" t="s">
        <v>378</v>
      </c>
      <c r="J68" t="s">
        <v>823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sheetData>
    <row r="4" spans="1:9" s="124" customFormat="1" ht="23.1" customHeight="1">
      <c r="A4" s="126"/>
      <c r="B4" s="126"/>
      <c r="C4" s="126"/>
      <c r="D4" s="127" t="s">
        <v>256</v>
      </c>
      <c r="E4" s="130" t="s">
        <v>257</v>
      </c>
      <c r="F4" s="128"/>
      <c r="G4" s="128"/>
      <c r="H4" s="128"/>
      <c r="I4" s="129"/>
    </row>
    <row r="5" spans="1:9" s="124" customFormat="1" ht="23.1" customHeight="1">
      <c r="A5" s="126"/>
      <c r="B5" s="126"/>
      <c r="C5" s="126"/>
      <c r="D5" s="127" t="s">
        <v>258</v>
      </c>
      <c r="E5" s="130" t="s">
        <v>259</v>
      </c>
      <c r="F5" s="128"/>
      <c r="G5" s="128"/>
      <c r="H5" s="128"/>
      <c r="I5" s="129"/>
    </row>
    <row r="6" spans="1:9" s="124" customFormat="1" ht="23.1" customHeight="1">
      <c r="A6" s="126"/>
      <c r="B6" s="126"/>
      <c r="C6" s="126"/>
      <c r="D6" s="127" t="s">
        <v>260</v>
      </c>
      <c r="E6" s="130" t="s">
        <v>261</v>
      </c>
      <c r="F6" s="128"/>
      <c r="G6" s="128"/>
      <c r="H6" s="128"/>
      <c r="I6" s="129"/>
    </row>
    <row r="7" spans="1:9" s="124" customFormat="1" ht="23.1" customHeight="1">
      <c r="A7" s="126"/>
      <c r="B7" s="126"/>
      <c r="C7" s="126"/>
      <c r="D7" s="137" t="s">
        <v>262</v>
      </c>
      <c r="E7" s="138" t="s">
        <v>263</v>
      </c>
      <c r="F7" s="139"/>
      <c r="G7" s="139"/>
      <c r="H7" s="139"/>
      <c r="I7" s="140"/>
    </row>
    <row r="12" spans="1:9" s="147" customFormat="1" ht="18" customHeight="1">
      <c r="A12" s="141"/>
      <c r="B12" s="142"/>
      <c r="C12" s="143"/>
      <c r="D12" s="144"/>
      <c r="E12" s="547" t="s">
        <v>264</v>
      </c>
      <c r="F12" s="547"/>
      <c r="G12" s="145"/>
      <c r="H12" s="146"/>
    </row>
    <row r="13" spans="1:9" s="147" customFormat="1" ht="21" customHeight="1">
      <c r="A13" s="141" t="s">
        <v>265</v>
      </c>
      <c r="B13" s="148" t="s">
        <v>266</v>
      </c>
      <c r="C13" s="143"/>
      <c r="D13" s="149"/>
      <c r="E13" s="150" t="s">
        <v>267</v>
      </c>
      <c r="F13" s="151"/>
      <c r="G13" s="145"/>
      <c r="H13" s="152"/>
    </row>
    <row r="14" spans="1:9" s="147" customFormat="1" ht="21" customHeight="1">
      <c r="A14" s="141" t="s">
        <v>268</v>
      </c>
      <c r="B14" s="148" t="s">
        <v>269</v>
      </c>
      <c r="C14" s="143"/>
      <c r="D14" s="149"/>
      <c r="E14" s="150" t="s">
        <v>270</v>
      </c>
      <c r="F14" s="151"/>
      <c r="G14" s="145"/>
      <c r="H14" s="152"/>
    </row>
    <row r="15" spans="1:9" s="147" customFormat="1" ht="21" customHeight="1">
      <c r="A15" s="141" t="s">
        <v>271</v>
      </c>
      <c r="B15" s="148" t="s">
        <v>272</v>
      </c>
      <c r="C15" s="143"/>
      <c r="D15" s="149"/>
      <c r="E15" s="150" t="s">
        <v>273</v>
      </c>
      <c r="F15" s="151"/>
      <c r="G15" s="145"/>
      <c r="H15" s="152"/>
    </row>
    <row r="16" spans="1:9" s="147" customFormat="1" ht="21" customHeight="1">
      <c r="A16" s="141" t="s">
        <v>274</v>
      </c>
      <c r="B16" s="148" t="s">
        <v>275</v>
      </c>
      <c r="C16" s="143"/>
      <c r="D16" s="149"/>
      <c r="E16" s="150" t="s">
        <v>276</v>
      </c>
      <c r="F16" s="151"/>
      <c r="G16" s="145"/>
      <c r="H16" s="152"/>
    </row>
    <row r="19" spans="1:7">
      <c r="A19" s="548" t="s">
        <v>277</v>
      </c>
      <c r="B19" s="548"/>
      <c r="C19" s="548"/>
    </row>
    <row r="20" spans="1:7" s="124" customFormat="1" ht="23.1" customHeight="1">
      <c r="A20" s="126"/>
      <c r="B20" s="126"/>
      <c r="C20" s="126"/>
      <c r="D20" s="153" t="s">
        <v>278</v>
      </c>
      <c r="E20" s="154"/>
      <c r="F20" s="140"/>
      <c r="G20" s="14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0"/>
  <sheetViews>
    <sheetView showGridLines="0" topLeftCell="E25" zoomScaleNormal="100" workbookViewId="0">
      <selection activeCell="F41" sqref="F41"/>
    </sheetView>
  </sheetViews>
  <sheetFormatPr defaultRowHeight="11.25"/>
  <cols>
    <col min="1" max="2" width="15" style="124" hidden="1" customWidth="1"/>
    <col min="3" max="3" width="3.7109375" style="124" customWidth="1"/>
    <col min="4" max="4" width="9.28515625" style="125" customWidth="1"/>
    <col min="5" max="5" width="56.85546875" style="124" customWidth="1"/>
    <col min="6" max="6" width="64.42578125" style="124" customWidth="1"/>
    <col min="7" max="7" width="113.5703125" style="124" customWidth="1"/>
    <col min="8" max="10" width="9.140625" style="124"/>
    <col min="11" max="11" width="29.140625" style="124" customWidth="1"/>
    <col min="12" max="12" width="25.5703125" style="124" customWidth="1"/>
    <col min="13" max="14" width="3.7109375" style="124" customWidth="1"/>
    <col min="15" max="16384" width="9.140625" style="124"/>
  </cols>
  <sheetData>
    <row r="1" spans="1:8" hidden="1">
      <c r="A1" s="124" t="s">
        <v>373</v>
      </c>
    </row>
    <row r="2" spans="1:8" hidden="1"/>
    <row r="3" spans="1:8" s="215" customFormat="1" ht="6">
      <c r="D3" s="216"/>
    </row>
    <row r="4" spans="1:8" ht="22.5">
      <c r="D4" s="474" t="s">
        <v>531</v>
      </c>
      <c r="E4" s="474"/>
      <c r="F4" s="474"/>
      <c r="G4" s="333"/>
      <c r="H4" s="209"/>
    </row>
    <row r="5" spans="1:8" s="215" customFormat="1" ht="6">
      <c r="D5" s="482"/>
      <c r="E5" s="482"/>
      <c r="F5" s="482"/>
      <c r="G5" s="482"/>
    </row>
    <row r="6" spans="1:8" hidden="1">
      <c r="A6" s="126"/>
      <c r="B6" s="126"/>
      <c r="C6" s="126"/>
      <c r="D6" s="167"/>
      <c r="E6" s="483" t="s">
        <v>505</v>
      </c>
      <c r="F6" s="483"/>
    </row>
    <row r="7" spans="1:8">
      <c r="A7" s="126"/>
      <c r="B7" s="126"/>
      <c r="C7" s="126"/>
      <c r="D7" s="478" t="s">
        <v>386</v>
      </c>
      <c r="E7" s="479"/>
      <c r="F7" s="479"/>
      <c r="G7" s="484" t="s">
        <v>388</v>
      </c>
    </row>
    <row r="8" spans="1:8">
      <c r="A8" s="126"/>
      <c r="B8" s="126"/>
      <c r="C8" s="126"/>
      <c r="D8" s="200" t="s">
        <v>32</v>
      </c>
      <c r="E8" s="205" t="s">
        <v>387</v>
      </c>
      <c r="F8" s="205" t="s">
        <v>385</v>
      </c>
      <c r="G8" s="485"/>
    </row>
    <row r="9" spans="1:8" ht="12" customHeight="1">
      <c r="A9" s="126"/>
      <c r="B9" s="126"/>
      <c r="C9" s="126"/>
      <c r="D9" s="168">
        <v>1</v>
      </c>
      <c r="E9" s="168">
        <v>2</v>
      </c>
      <c r="F9" s="168">
        <v>3</v>
      </c>
      <c r="G9" s="168">
        <v>4</v>
      </c>
    </row>
    <row r="10" spans="1:8" ht="22.5">
      <c r="A10" s="126"/>
      <c r="B10" s="126"/>
      <c r="C10" s="126"/>
      <c r="D10" s="166" t="s">
        <v>33</v>
      </c>
      <c r="E10" s="206" t="s">
        <v>542</v>
      </c>
      <c r="F10" s="327" t="str">
        <f>IF(region_name="","",region_name)</f>
        <v>Самарская область</v>
      </c>
      <c r="G10" s="206" t="s">
        <v>436</v>
      </c>
      <c r="H10" s="209"/>
    </row>
    <row r="11" spans="1:8" ht="22.5">
      <c r="A11" s="126"/>
      <c r="B11" s="126"/>
      <c r="C11" s="126"/>
      <c r="D11" s="166" t="s">
        <v>5</v>
      </c>
      <c r="E11" s="206" t="s">
        <v>389</v>
      </c>
      <c r="F11" s="207" t="s">
        <v>390</v>
      </c>
      <c r="G11" s="203"/>
      <c r="H11" s="209"/>
    </row>
    <row r="12" spans="1:8" ht="22.5">
      <c r="A12" s="126"/>
      <c r="B12" s="126"/>
      <c r="C12" s="126"/>
      <c r="D12" s="166" t="s">
        <v>391</v>
      </c>
      <c r="E12" s="165" t="s">
        <v>396</v>
      </c>
      <c r="F12" s="328" t="s">
        <v>1526</v>
      </c>
      <c r="G12" s="206" t="s">
        <v>435</v>
      </c>
      <c r="H12" s="209"/>
    </row>
    <row r="13" spans="1:8" ht="22.5">
      <c r="A13" s="126"/>
      <c r="B13" s="126"/>
      <c r="C13" s="126"/>
      <c r="D13" s="166" t="s">
        <v>392</v>
      </c>
      <c r="E13" s="165" t="s">
        <v>398</v>
      </c>
      <c r="F13" s="327" t="str">
        <f>IF(inn="","",inn)</f>
        <v>6315701071</v>
      </c>
      <c r="G13" s="206" t="s">
        <v>434</v>
      </c>
      <c r="H13" s="209"/>
    </row>
    <row r="14" spans="1:8" ht="22.5">
      <c r="A14" s="126"/>
      <c r="B14" s="126"/>
      <c r="C14" s="126"/>
      <c r="D14" s="166" t="s">
        <v>393</v>
      </c>
      <c r="E14" s="165" t="s">
        <v>397</v>
      </c>
      <c r="F14" s="327" t="str">
        <f>IF(kpp="","",kpp)</f>
        <v>631701001</v>
      </c>
      <c r="G14" s="206" t="s">
        <v>433</v>
      </c>
      <c r="H14" s="209"/>
    </row>
    <row r="15" spans="1:8" ht="22.5">
      <c r="A15" s="126"/>
      <c r="B15" s="126"/>
      <c r="C15" s="126"/>
      <c r="D15" s="166" t="s">
        <v>394</v>
      </c>
      <c r="E15" s="165" t="s">
        <v>399</v>
      </c>
      <c r="F15" s="328" t="s">
        <v>1527</v>
      </c>
      <c r="G15" s="206" t="s">
        <v>432</v>
      </c>
      <c r="H15" s="209"/>
    </row>
    <row r="16" spans="1:8" ht="22.5">
      <c r="A16" s="126"/>
      <c r="B16" s="126"/>
      <c r="C16" s="126"/>
      <c r="D16" s="166" t="s">
        <v>395</v>
      </c>
      <c r="E16" s="165" t="s">
        <v>400</v>
      </c>
      <c r="F16" s="329" t="s">
        <v>1528</v>
      </c>
      <c r="G16" s="206" t="s">
        <v>429</v>
      </c>
      <c r="H16" s="209"/>
    </row>
    <row r="17" spans="1:8" ht="33.75">
      <c r="A17" s="126"/>
      <c r="B17" s="126"/>
      <c r="C17" s="126"/>
      <c r="D17" s="166" t="s">
        <v>401</v>
      </c>
      <c r="E17" s="165" t="s">
        <v>402</v>
      </c>
      <c r="F17" s="328" t="s">
        <v>1529</v>
      </c>
      <c r="G17" s="203"/>
      <c r="H17" s="209"/>
    </row>
    <row r="18" spans="1:8" ht="22.5">
      <c r="A18" s="126"/>
      <c r="B18" s="126"/>
      <c r="C18" s="126"/>
      <c r="D18" s="166" t="s">
        <v>6</v>
      </c>
      <c r="E18" s="206" t="s">
        <v>543</v>
      </c>
      <c r="F18" s="207" t="s">
        <v>390</v>
      </c>
      <c r="G18" s="203"/>
      <c r="H18" s="209"/>
    </row>
    <row r="19" spans="1:8" ht="22.5">
      <c r="A19" s="126"/>
      <c r="B19" s="126"/>
      <c r="C19" s="126"/>
      <c r="D19" s="166" t="s">
        <v>403</v>
      </c>
      <c r="E19" s="165" t="s">
        <v>404</v>
      </c>
      <c r="F19" s="207" t="s">
        <v>390</v>
      </c>
      <c r="G19" s="203"/>
      <c r="H19" s="209"/>
    </row>
    <row r="20" spans="1:8" ht="22.5">
      <c r="A20" s="126"/>
      <c r="B20" s="126"/>
      <c r="C20" s="126"/>
      <c r="D20" s="166" t="s">
        <v>413</v>
      </c>
      <c r="E20" s="155" t="s">
        <v>405</v>
      </c>
      <c r="F20" s="328" t="s">
        <v>1530</v>
      </c>
      <c r="G20" s="206" t="s">
        <v>532</v>
      </c>
      <c r="H20" s="209"/>
    </row>
    <row r="21" spans="1:8" ht="22.5">
      <c r="A21" s="126"/>
      <c r="B21" s="126"/>
      <c r="C21" s="126"/>
      <c r="D21" s="166" t="s">
        <v>414</v>
      </c>
      <c r="E21" s="155" t="s">
        <v>406</v>
      </c>
      <c r="F21" s="328" t="s">
        <v>1531</v>
      </c>
      <c r="G21" s="206" t="s">
        <v>533</v>
      </c>
      <c r="H21" s="209"/>
    </row>
    <row r="22" spans="1:8" ht="22.5">
      <c r="A22" s="126"/>
      <c r="B22" s="126"/>
      <c r="C22" s="126"/>
      <c r="D22" s="166" t="s">
        <v>415</v>
      </c>
      <c r="E22" s="155" t="s">
        <v>407</v>
      </c>
      <c r="F22" s="328" t="s">
        <v>1532</v>
      </c>
      <c r="G22" s="206" t="s">
        <v>534</v>
      </c>
      <c r="H22" s="209"/>
    </row>
    <row r="23" spans="1:8" ht="22.5">
      <c r="A23" s="126"/>
      <c r="B23" s="126"/>
      <c r="C23" s="126"/>
      <c r="D23" s="166" t="s">
        <v>410</v>
      </c>
      <c r="E23" s="165" t="s">
        <v>408</v>
      </c>
      <c r="F23" s="328" t="s">
        <v>1523</v>
      </c>
      <c r="G23" s="203"/>
      <c r="H23" s="209"/>
    </row>
    <row r="24" spans="1:8" ht="22.5">
      <c r="A24" s="126"/>
      <c r="B24" s="126"/>
      <c r="C24" s="126"/>
      <c r="D24" s="166" t="s">
        <v>411</v>
      </c>
      <c r="E24" s="165" t="s">
        <v>409</v>
      </c>
      <c r="F24" s="328" t="s">
        <v>1533</v>
      </c>
      <c r="G24" s="203"/>
      <c r="H24" s="209"/>
    </row>
    <row r="25" spans="1:8" ht="22.5">
      <c r="A25" s="126"/>
      <c r="B25" s="126"/>
      <c r="C25" s="126"/>
      <c r="D25" s="166" t="s">
        <v>412</v>
      </c>
      <c r="E25" s="165" t="s">
        <v>345</v>
      </c>
      <c r="F25" s="328" t="s">
        <v>1525</v>
      </c>
      <c r="G25" s="203"/>
      <c r="H25" s="209"/>
    </row>
    <row r="26" spans="1:8" ht="22.5">
      <c r="A26" s="126"/>
      <c r="B26" s="126"/>
      <c r="C26" s="126"/>
      <c r="D26" s="166" t="s">
        <v>7</v>
      </c>
      <c r="E26" s="208" t="s">
        <v>364</v>
      </c>
      <c r="F26" s="207" t="s">
        <v>390</v>
      </c>
      <c r="G26" s="203"/>
      <c r="H26" s="209"/>
    </row>
    <row r="27" spans="1:8" ht="22.5">
      <c r="A27" s="126"/>
      <c r="B27" s="126"/>
      <c r="C27" s="126"/>
      <c r="D27" s="166" t="s">
        <v>419</v>
      </c>
      <c r="E27" s="165" t="s">
        <v>416</v>
      </c>
      <c r="F27" s="328" t="s">
        <v>1534</v>
      </c>
      <c r="G27" s="206" t="s">
        <v>431</v>
      </c>
      <c r="H27" s="209"/>
    </row>
    <row r="28" spans="1:8" ht="22.5">
      <c r="A28" s="126"/>
      <c r="B28" s="126"/>
      <c r="C28" s="126"/>
      <c r="D28" s="166" t="s">
        <v>420</v>
      </c>
      <c r="E28" s="165" t="s">
        <v>417</v>
      </c>
      <c r="F28" s="328" t="s">
        <v>1535</v>
      </c>
      <c r="G28" s="206" t="s">
        <v>430</v>
      </c>
      <c r="H28" s="209"/>
    </row>
    <row r="29" spans="1:8" ht="22.5">
      <c r="A29" s="126"/>
      <c r="B29" s="126"/>
      <c r="C29" s="126"/>
      <c r="D29" s="166" t="s">
        <v>421</v>
      </c>
      <c r="E29" s="165" t="s">
        <v>418</v>
      </c>
      <c r="F29" s="328" t="s">
        <v>1536</v>
      </c>
      <c r="G29" s="206" t="s">
        <v>535</v>
      </c>
      <c r="H29" s="209"/>
    </row>
    <row r="30" spans="1:8" ht="33.75">
      <c r="A30" s="126"/>
      <c r="B30" s="126"/>
      <c r="C30" s="126"/>
      <c r="D30" s="166" t="s">
        <v>20</v>
      </c>
      <c r="E30" s="208" t="s">
        <v>422</v>
      </c>
      <c r="F30" s="328" t="s">
        <v>1537</v>
      </c>
      <c r="G30" s="206" t="s">
        <v>536</v>
      </c>
      <c r="H30" s="209"/>
    </row>
    <row r="31" spans="1:8" ht="33.75">
      <c r="A31" s="126"/>
      <c r="B31" s="126"/>
      <c r="C31" s="126"/>
      <c r="D31" s="166" t="s">
        <v>21</v>
      </c>
      <c r="E31" s="208" t="s">
        <v>544</v>
      </c>
      <c r="F31" s="328" t="s">
        <v>1538</v>
      </c>
      <c r="G31" s="206" t="s">
        <v>537</v>
      </c>
      <c r="H31" s="209"/>
    </row>
    <row r="32" spans="1:8" ht="22.5">
      <c r="A32" s="126"/>
      <c r="B32" s="126"/>
      <c r="C32" s="126"/>
      <c r="D32" s="210" t="s">
        <v>115</v>
      </c>
      <c r="E32" s="211" t="s">
        <v>437</v>
      </c>
      <c r="F32" s="207" t="s">
        <v>390</v>
      </c>
      <c r="G32" s="330"/>
      <c r="H32" s="209"/>
    </row>
    <row r="33" spans="1:9" ht="22.5">
      <c r="A33" s="126"/>
      <c r="B33" s="126"/>
      <c r="C33" s="126"/>
      <c r="D33" s="166" t="s">
        <v>423</v>
      </c>
      <c r="E33" s="165" t="s">
        <v>409</v>
      </c>
      <c r="F33" s="328" t="s">
        <v>1539</v>
      </c>
      <c r="G33" s="480" t="s">
        <v>538</v>
      </c>
      <c r="H33" s="209"/>
    </row>
    <row r="34" spans="1:9" ht="15" customHeight="1">
      <c r="A34" s="126"/>
      <c r="B34" s="126"/>
      <c r="C34" s="126"/>
      <c r="D34" s="191"/>
      <c r="E34" s="212" t="s">
        <v>441</v>
      </c>
      <c r="F34" s="193"/>
      <c r="G34" s="481"/>
      <c r="H34" s="214"/>
    </row>
    <row r="35" spans="1:9" ht="33.75">
      <c r="A35" s="126"/>
      <c r="B35" s="126"/>
      <c r="C35" s="126"/>
      <c r="D35" s="166" t="s">
        <v>116</v>
      </c>
      <c r="E35" s="208" t="s">
        <v>374</v>
      </c>
      <c r="F35" s="328" t="s">
        <v>1540</v>
      </c>
      <c r="G35" s="206" t="s">
        <v>539</v>
      </c>
      <c r="H35" s="209"/>
    </row>
    <row r="36" spans="1:9" ht="22.5">
      <c r="A36" s="126"/>
      <c r="B36" s="126"/>
      <c r="C36" s="126"/>
      <c r="D36" s="166" t="s">
        <v>143</v>
      </c>
      <c r="E36" s="208" t="s">
        <v>253</v>
      </c>
      <c r="F36" s="329" t="s">
        <v>1525</v>
      </c>
      <c r="G36" s="203"/>
      <c r="H36" s="209"/>
    </row>
    <row r="37" spans="1:9" ht="22.5">
      <c r="A37" s="126"/>
      <c r="B37" s="126"/>
      <c r="C37" s="126"/>
      <c r="D37" s="166" t="s">
        <v>144</v>
      </c>
      <c r="E37" s="208" t="s">
        <v>424</v>
      </c>
      <c r="F37" s="432"/>
      <c r="G37" s="211"/>
      <c r="H37" s="209"/>
    </row>
    <row r="38" spans="1:9" ht="22.5">
      <c r="A38" s="475" t="s">
        <v>428</v>
      </c>
      <c r="B38" s="126"/>
      <c r="C38" s="341"/>
      <c r="D38" s="166" t="s">
        <v>428</v>
      </c>
      <c r="E38" s="165" t="s">
        <v>477</v>
      </c>
      <c r="F38" s="311" t="s">
        <v>1541</v>
      </c>
      <c r="G38" s="211" t="s">
        <v>438</v>
      </c>
      <c r="H38" s="209"/>
    </row>
    <row r="39" spans="1:9" ht="22.5">
      <c r="A39" s="475"/>
      <c r="B39" s="126"/>
      <c r="C39" s="341"/>
      <c r="D39" s="166" t="s">
        <v>478</v>
      </c>
      <c r="E39" s="165" t="s">
        <v>425</v>
      </c>
      <c r="F39" s="311" t="s">
        <v>1541</v>
      </c>
      <c r="G39" s="211" t="s">
        <v>439</v>
      </c>
      <c r="H39" s="209"/>
    </row>
    <row r="40" spans="1:9" ht="33.75">
      <c r="A40" s="475"/>
      <c r="B40" s="126"/>
      <c r="C40" s="341"/>
      <c r="D40" s="166" t="s">
        <v>479</v>
      </c>
      <c r="E40" s="165" t="s">
        <v>426</v>
      </c>
      <c r="F40" s="378" t="s">
        <v>1541</v>
      </c>
      <c r="G40" s="211" t="s">
        <v>440</v>
      </c>
      <c r="H40" s="209"/>
    </row>
    <row r="41" spans="1:9" ht="45">
      <c r="A41" s="475"/>
      <c r="B41" s="126"/>
      <c r="C41" s="341"/>
      <c r="D41" s="166" t="s">
        <v>480</v>
      </c>
      <c r="E41" s="377" t="s">
        <v>427</v>
      </c>
      <c r="F41" s="311" t="s">
        <v>1542</v>
      </c>
      <c r="G41" s="206" t="s">
        <v>540</v>
      </c>
      <c r="H41" s="209"/>
    </row>
    <row r="42" spans="1:9" ht="15">
      <c r="A42" s="126"/>
      <c r="B42" s="126"/>
      <c r="C42" s="126"/>
      <c r="D42" s="191"/>
      <c r="E42" s="212" t="s">
        <v>368</v>
      </c>
      <c r="F42" s="192"/>
      <c r="G42" s="379"/>
      <c r="H42" s="214"/>
    </row>
    <row r="43" spans="1:9">
      <c r="A43" s="126"/>
      <c r="B43" s="126"/>
      <c r="C43" s="126"/>
    </row>
    <row r="44" spans="1:9" s="134" customFormat="1" ht="22.5" customHeight="1">
      <c r="A44" s="185"/>
      <c r="B44" s="113"/>
      <c r="C44" s="476"/>
      <c r="D44" s="477" t="s">
        <v>541</v>
      </c>
      <c r="E44" s="477"/>
      <c r="F44" s="477"/>
      <c r="G44" s="477"/>
      <c r="H44" s="113"/>
      <c r="I44" s="113"/>
    </row>
    <row r="45" spans="1:9" s="134" customFormat="1" ht="30.75" customHeight="1">
      <c r="A45" s="131"/>
      <c r="B45" s="131"/>
      <c r="C45" s="476"/>
      <c r="D45" s="477"/>
      <c r="E45" s="477"/>
      <c r="F45" s="477"/>
      <c r="G45" s="477"/>
    </row>
    <row r="46" spans="1:9">
      <c r="D46" s="132"/>
      <c r="E46" s="133"/>
      <c r="F46" s="133"/>
      <c r="G46" s="133"/>
    </row>
    <row r="47" spans="1:9" ht="27" customHeight="1">
      <c r="D47" s="135"/>
      <c r="E47" s="380"/>
      <c r="F47" s="196"/>
      <c r="G47" s="196"/>
    </row>
    <row r="48" spans="1:9">
      <c r="D48" s="132"/>
      <c r="E48" s="133"/>
      <c r="F48" s="133"/>
      <c r="G48" s="133"/>
    </row>
    <row r="49" spans="4:7" ht="39" customHeight="1">
      <c r="D49" s="136"/>
      <c r="E49" s="197"/>
      <c r="F49" s="197"/>
      <c r="G49" s="197"/>
    </row>
    <row r="50" spans="4:7" ht="27" customHeight="1">
      <c r="D50" s="136"/>
      <c r="E50" s="197"/>
      <c r="F50" s="197"/>
      <c r="G50" s="197"/>
    </row>
  </sheetData>
  <sheetProtection algorithmName="SHA-512" hashValue="ceUCg2aVY0e+WyLsz/H0ZQ7WCM32mcBjpVOdmvLflbkqUp476Ec9pBPkeKZbEZBM4p5yQYZqE3PAnnqQ909wnQ==" saltValue="8AoKdAouqzS1zgC1EfuhTQ==" spinCount="100000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17 F20:F25 F15 F35:F37 F27:F31 F33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 xr:uid="{00000000-0002-0000-0300-000002000000}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T13"/>
  <sheetViews>
    <sheetView showGridLines="0" topLeftCell="E3" zoomScaleNormal="100" workbookViewId="0">
      <selection activeCell="H12" sqref="H12"/>
    </sheetView>
  </sheetViews>
  <sheetFormatPr defaultColWidth="10.5703125" defaultRowHeight="14.25"/>
  <cols>
    <col min="1" max="1" width="9.140625" style="53" hidden="1" customWidth="1"/>
    <col min="2" max="2" width="9.140625" style="38" hidden="1" customWidth="1"/>
    <col min="3" max="3" width="3.7109375" style="56" customWidth="1"/>
    <col min="4" max="4" width="5.5703125" style="38" customWidth="1"/>
    <col min="5" max="6" width="38.140625" style="38" customWidth="1"/>
    <col min="7" max="8" width="21.28515625" style="38" customWidth="1"/>
    <col min="9" max="9" width="103.7109375" style="38" customWidth="1"/>
    <col min="10" max="10" width="3.7109375" style="63" customWidth="1"/>
    <col min="11" max="13" width="10.5703125" style="238" hidden="1" customWidth="1"/>
    <col min="14" max="14" width="13.7109375" style="238" hidden="1" customWidth="1"/>
    <col min="15" max="15" width="15.42578125" style="238" hidden="1" customWidth="1"/>
    <col min="16" max="16" width="16.28515625" style="238" hidden="1" customWidth="1"/>
    <col min="17" max="20" width="0" style="238" hidden="1" customWidth="1"/>
    <col min="21" max="16384" width="10.5703125" style="38"/>
  </cols>
  <sheetData>
    <row r="1" spans="1:20" ht="16.5" hidden="1" customHeight="1">
      <c r="E1" s="407"/>
      <c r="F1" s="407"/>
    </row>
    <row r="2" spans="1:20" ht="16.5" hidden="1" customHeight="1"/>
    <row r="3" spans="1:20" s="218" customFormat="1" ht="6">
      <c r="A3" s="217"/>
      <c r="C3" s="224"/>
      <c r="D3" s="221"/>
      <c r="E3" s="221"/>
      <c r="F3" s="221"/>
      <c r="G3" s="221"/>
      <c r="H3" s="221"/>
      <c r="I3" s="221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20" ht="22.5" customHeight="1">
      <c r="C4" s="55"/>
      <c r="D4" s="488" t="s">
        <v>545</v>
      </c>
      <c r="E4" s="489"/>
      <c r="F4" s="489"/>
      <c r="G4" s="489"/>
      <c r="H4" s="490"/>
      <c r="I4" s="334"/>
      <c r="J4" s="233"/>
    </row>
    <row r="5" spans="1:20" s="218" customFormat="1" ht="6">
      <c r="A5" s="217"/>
      <c r="C5" s="224"/>
      <c r="D5" s="223"/>
      <c r="E5" s="223"/>
      <c r="F5" s="223"/>
      <c r="G5" s="223"/>
      <c r="H5" s="223"/>
      <c r="I5" s="223"/>
      <c r="K5" s="238"/>
      <c r="L5" s="238"/>
      <c r="M5" s="238"/>
      <c r="N5" s="238"/>
      <c r="O5" s="238"/>
      <c r="P5" s="238"/>
      <c r="Q5" s="238"/>
      <c r="R5" s="238"/>
      <c r="S5" s="238"/>
      <c r="T5" s="238"/>
    </row>
    <row r="6" spans="1:20" ht="14.25" customHeight="1">
      <c r="C6" s="55"/>
      <c r="D6" s="492" t="s">
        <v>386</v>
      </c>
      <c r="E6" s="492"/>
      <c r="F6" s="492"/>
      <c r="G6" s="492"/>
      <c r="H6" s="492"/>
      <c r="I6" s="491" t="s">
        <v>388</v>
      </c>
    </row>
    <row r="7" spans="1:20" ht="14.25" customHeight="1">
      <c r="C7" s="55"/>
      <c r="D7" s="493" t="s">
        <v>32</v>
      </c>
      <c r="E7" s="492" t="s">
        <v>527</v>
      </c>
      <c r="F7" s="491" t="s">
        <v>377</v>
      </c>
      <c r="G7" s="494" t="s">
        <v>546</v>
      </c>
      <c r="H7" s="494" t="s">
        <v>547</v>
      </c>
      <c r="I7" s="491"/>
    </row>
    <row r="8" spans="1:20" ht="48.75" customHeight="1">
      <c r="C8" s="55"/>
      <c r="D8" s="493"/>
      <c r="E8" s="492"/>
      <c r="F8" s="491"/>
      <c r="G8" s="495"/>
      <c r="H8" s="495"/>
      <c r="I8" s="491"/>
    </row>
    <row r="9" spans="1:20" ht="12" customHeight="1">
      <c r="A9" s="119"/>
      <c r="C9" s="225"/>
      <c r="D9" s="44" t="s">
        <v>33</v>
      </c>
      <c r="E9" s="44" t="s">
        <v>5</v>
      </c>
      <c r="F9" s="44" t="s">
        <v>6</v>
      </c>
      <c r="G9" s="44" t="s">
        <v>7</v>
      </c>
      <c r="H9" s="44" t="s">
        <v>20</v>
      </c>
      <c r="I9" s="44" t="s">
        <v>21</v>
      </c>
      <c r="J9" s="38"/>
      <c r="Q9" s="429" t="s">
        <v>486</v>
      </c>
      <c r="R9" s="429" t="s">
        <v>487</v>
      </c>
    </row>
    <row r="10" spans="1:20" s="404" customFormat="1" ht="5.25" hidden="1" customHeight="1">
      <c r="C10" s="406"/>
      <c r="D10" s="409" t="s">
        <v>503</v>
      </c>
      <c r="E10" s="409"/>
      <c r="F10" s="409"/>
      <c r="G10" s="405"/>
      <c r="H10" s="405"/>
      <c r="I10" s="408"/>
      <c r="K10" s="238"/>
      <c r="L10" s="238"/>
      <c r="M10" s="238"/>
      <c r="N10" s="238"/>
      <c r="O10" s="238"/>
      <c r="P10" s="238"/>
      <c r="Q10" s="238"/>
      <c r="R10" s="238"/>
      <c r="S10" s="238"/>
      <c r="T10" s="238"/>
    </row>
    <row r="11" spans="1:20" ht="67.5" customHeight="1">
      <c r="A11" s="38"/>
      <c r="C11" s="55"/>
      <c r="D11" s="104" t="s">
        <v>33</v>
      </c>
      <c r="E11" s="329" t="s">
        <v>1543</v>
      </c>
      <c r="F11" s="437" t="s">
        <v>1519</v>
      </c>
      <c r="G11" s="445">
        <v>30.802</v>
      </c>
      <c r="H11" s="178">
        <v>4</v>
      </c>
      <c r="I11" s="486" t="s">
        <v>559</v>
      </c>
      <c r="J11" s="38"/>
      <c r="Q11" s="429" t="str">
        <f>IF(E11="","n",IF(ISERROR(MATCH(E11,List05_CS_Copy,0)),"n","y"))</f>
        <v>y</v>
      </c>
      <c r="R11" s="429" t="str">
        <f>IF(F11="","n",IF(ISERROR(MATCH(F11,List05_VD_Copy,0)),"n","y"))</f>
        <v>y</v>
      </c>
    </row>
    <row r="12" spans="1:20" ht="15" customHeight="1">
      <c r="A12" s="38"/>
      <c r="C12" s="55"/>
      <c r="D12" s="410"/>
      <c r="E12" s="411" t="s">
        <v>467</v>
      </c>
      <c r="F12" s="411" t="s">
        <v>378</v>
      </c>
      <c r="G12" s="234"/>
      <c r="H12" s="235"/>
      <c r="I12" s="487"/>
      <c r="J12" s="38"/>
    </row>
    <row r="13" spans="1:20" ht="3" customHeight="1">
      <c r="A13" s="119"/>
      <c r="J13" s="38"/>
    </row>
  </sheetData>
  <sheetProtection algorithmName="SHA-512" hashValue="PfFO44ee7IKHNwc/c8l3Ihn11Qkon41cVoNI3I/EPPcjjf0ZHzYI9CzUyDVFxP78nsqIvNr/qBRfLQlrBzC7yA==" saltValue="K3d37i42ioBDZv19YPrDGg==" spinCount="100000" sheet="1" objects="1" scenarios="1" formatColumns="0" formatRows="0"/>
  <mergeCells count="9">
    <mergeCell ref="I11:I12"/>
    <mergeCell ref="D4:H4"/>
    <mergeCell ref="I6:I8"/>
    <mergeCell ref="D6:H6"/>
    <mergeCell ref="D7:D8"/>
    <mergeCell ref="E7:E8"/>
    <mergeCell ref="F7:F8"/>
    <mergeCell ref="G7:G8"/>
    <mergeCell ref="H7:H8"/>
  </mergeCells>
  <dataValidations count="6">
    <dataValidation allowBlank="1" showErrorMessage="1" errorTitle="Ошибка" error="Допускается ввод только неотрицательных чисел!" sqref="E10:F10" xr:uid="{00000000-0002-0000-0400-000000000000}"/>
    <dataValidation type="decimal" allowBlank="1" showErrorMessage="1" errorTitle="Ошибка" error="Допускается ввод только неотрицательных чисел!" sqref="G10:H10" xr:uid="{00000000-0002-0000-0400-000001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 xr:uid="{00000000-0002-0000-0400-000002000000}"/>
    <dataValidation type="textLength" operator="lessThanOrEqual" allowBlank="1" showInputMessage="1" showErrorMessage="1" errorTitle="Ошибка" error="Допускается ввод не более 900 символов!" sqref="E11" xr:uid="{00000000-0002-0000-0400-000003000000}">
      <formula1>900</formula1>
    </dataValidation>
    <dataValidation type="whole" allowBlank="1" showErrorMessage="1" errorTitle="Ошибка" error="Допускается ввод только неотрицательных целых чисел!" sqref="H11" xr:uid="{00000000-0002-0000-0400-000004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11" xr:uid="{00000000-0002-0000-0400-000005000000}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5"/>
  <sheetViews>
    <sheetView showGridLines="0" tabSelected="1" topLeftCell="C3" zoomScaleNormal="100" workbookViewId="0">
      <selection activeCell="J11" sqref="J11"/>
    </sheetView>
  </sheetViews>
  <sheetFormatPr defaultColWidth="10.5703125" defaultRowHeight="14.25"/>
  <cols>
    <col min="1" max="1" width="9.140625" style="53" hidden="1" customWidth="1"/>
    <col min="2" max="2" width="9.140625" style="38" hidden="1" customWidth="1"/>
    <col min="3" max="3" width="3.7109375" style="56" customWidth="1"/>
    <col min="4" max="4" width="6.28515625" style="38" bestFit="1" customWidth="1"/>
    <col min="5" max="5" width="30.7109375" style="38" customWidth="1"/>
    <col min="6" max="6" width="3.7109375" style="38" customWidth="1"/>
    <col min="7" max="7" width="6.28515625" style="38" bestFit="1" customWidth="1"/>
    <col min="8" max="8" width="30.7109375" style="38" customWidth="1"/>
    <col min="9" max="9" width="9" style="38" bestFit="1" customWidth="1"/>
    <col min="10" max="10" width="12.140625" style="38" customWidth="1"/>
    <col min="11" max="11" width="46.7109375" style="38" customWidth="1"/>
    <col min="12" max="12" width="100.28515625" style="38" customWidth="1"/>
    <col min="13" max="13" width="7.5703125" style="63" hidden="1" customWidth="1"/>
    <col min="14" max="14" width="10.5703125" style="38" hidden="1" customWidth="1"/>
    <col min="15" max="22" width="0" style="38" hidden="1" customWidth="1"/>
    <col min="23" max="16384" width="10.5703125" style="38"/>
  </cols>
  <sheetData>
    <row r="1" spans="1:22" s="238" customFormat="1" ht="16.5" hidden="1" customHeight="1">
      <c r="C1" s="353"/>
      <c r="P1" s="238" t="s">
        <v>157</v>
      </c>
      <c r="Q1" s="238" t="s">
        <v>158</v>
      </c>
      <c r="R1" s="238" t="s">
        <v>141</v>
      </c>
    </row>
    <row r="2" spans="1:22" s="238" customFormat="1" ht="16.5" hidden="1" customHeight="1">
      <c r="C2" s="353"/>
    </row>
    <row r="3" spans="1:22" s="218" customFormat="1" ht="6">
      <c r="A3" s="217"/>
      <c r="C3" s="224"/>
      <c r="D3" s="219"/>
      <c r="E3" s="219"/>
      <c r="F3" s="219"/>
      <c r="G3" s="219"/>
      <c r="H3" s="219"/>
      <c r="I3" s="220"/>
      <c r="J3" s="221"/>
      <c r="K3" s="221"/>
      <c r="L3" s="221"/>
    </row>
    <row r="4" spans="1:22" ht="22.5">
      <c r="C4" s="55"/>
      <c r="D4" s="488" t="s">
        <v>548</v>
      </c>
      <c r="E4" s="489"/>
      <c r="F4" s="489"/>
      <c r="G4" s="489"/>
      <c r="H4" s="489"/>
      <c r="I4" s="490"/>
      <c r="J4" s="334"/>
      <c r="K4" s="99"/>
      <c r="L4" s="99"/>
    </row>
    <row r="5" spans="1:22" s="218" customFormat="1" ht="6">
      <c r="A5" s="217"/>
      <c r="C5" s="224"/>
      <c r="D5" s="219"/>
      <c r="E5" s="222"/>
      <c r="F5" s="222"/>
      <c r="G5" s="222"/>
      <c r="H5" s="222"/>
      <c r="I5" s="223"/>
      <c r="J5" s="223"/>
      <c r="K5" s="223"/>
      <c r="L5" s="223"/>
    </row>
    <row r="6" spans="1:22">
      <c r="C6" s="55"/>
      <c r="D6" s="500" t="s">
        <v>386</v>
      </c>
      <c r="E6" s="497"/>
      <c r="F6" s="497"/>
      <c r="G6" s="497"/>
      <c r="H6" s="497"/>
      <c r="I6" s="497"/>
      <c r="J6" s="497"/>
      <c r="K6" s="497"/>
      <c r="L6" s="491" t="s">
        <v>388</v>
      </c>
    </row>
    <row r="7" spans="1:22" ht="45">
      <c r="C7" s="55"/>
      <c r="D7" s="202" t="s">
        <v>32</v>
      </c>
      <c r="E7" s="180" t="s">
        <v>140</v>
      </c>
      <c r="F7" s="180"/>
      <c r="G7" s="202" t="s">
        <v>32</v>
      </c>
      <c r="H7" s="180" t="s">
        <v>142</v>
      </c>
      <c r="I7" s="201" t="s">
        <v>141</v>
      </c>
      <c r="J7" s="201" t="s">
        <v>443</v>
      </c>
      <c r="K7" s="201" t="s">
        <v>444</v>
      </c>
      <c r="L7" s="491"/>
    </row>
    <row r="8" spans="1:22" ht="12" customHeight="1">
      <c r="A8" s="119"/>
      <c r="C8" s="225"/>
      <c r="D8" s="343" t="s">
        <v>33</v>
      </c>
      <c r="E8" s="343" t="s">
        <v>5</v>
      </c>
      <c r="F8" s="343"/>
      <c r="G8" s="343" t="s">
        <v>6</v>
      </c>
      <c r="H8" s="343" t="s">
        <v>7</v>
      </c>
      <c r="I8" s="343" t="s">
        <v>20</v>
      </c>
      <c r="J8" s="343" t="s">
        <v>21</v>
      </c>
      <c r="K8" s="343" t="s">
        <v>115</v>
      </c>
      <c r="L8" s="343" t="s">
        <v>116</v>
      </c>
      <c r="M8" s="38"/>
    </row>
    <row r="9" spans="1:22" ht="78.75" hidden="1" customHeight="1">
      <c r="A9" s="38"/>
      <c r="C9" s="55"/>
      <c r="D9" s="247">
        <v>0</v>
      </c>
      <c r="E9" s="64"/>
      <c r="F9" s="342"/>
      <c r="G9" s="247">
        <v>0</v>
      </c>
      <c r="H9" s="64"/>
      <c r="I9" s="64"/>
      <c r="J9" s="64"/>
      <c r="K9" s="64"/>
      <c r="L9" s="486" t="s">
        <v>442</v>
      </c>
    </row>
    <row r="10" spans="1:22" ht="21.95" hidden="1" customHeight="1">
      <c r="A10" s="38"/>
      <c r="C10" s="496" t="s">
        <v>1544</v>
      </c>
      <c r="D10" s="497">
        <v>1</v>
      </c>
      <c r="E10" s="498" t="s">
        <v>1492</v>
      </c>
      <c r="F10" s="344"/>
      <c r="G10" s="345">
        <v>0</v>
      </c>
      <c r="H10" s="346"/>
      <c r="I10" s="347"/>
      <c r="J10" s="348"/>
      <c r="K10" s="349"/>
      <c r="L10" s="499"/>
      <c r="M10" s="238"/>
      <c r="N10" s="238"/>
      <c r="O10" s="238"/>
      <c r="P10" s="430"/>
      <c r="Q10" s="430"/>
      <c r="R10" s="431"/>
      <c r="S10" s="238"/>
      <c r="T10" s="238"/>
      <c r="U10" s="238"/>
      <c r="V10" s="238"/>
    </row>
    <row r="11" spans="1:22" ht="21.95" customHeight="1">
      <c r="A11" s="38"/>
      <c r="C11" s="496"/>
      <c r="D11" s="497"/>
      <c r="E11" s="498"/>
      <c r="F11" s="226" t="s">
        <v>1544</v>
      </c>
      <c r="G11" s="247">
        <v>1</v>
      </c>
      <c r="H11" s="354" t="s">
        <v>1492</v>
      </c>
      <c r="I11" s="355" t="s">
        <v>1493</v>
      </c>
      <c r="J11" s="340" t="s">
        <v>27</v>
      </c>
      <c r="K11" s="448" t="s">
        <v>378</v>
      </c>
      <c r="L11" s="499"/>
      <c r="M11" s="238"/>
      <c r="N11" s="238"/>
      <c r="O11" s="238"/>
      <c r="P11" s="430" t="e">
        <f ca="1">mergeValue(E11)</f>
        <v>#NAME?</v>
      </c>
      <c r="Q11" s="430" t="str">
        <f>H11</f>
        <v>городской округ Самара</v>
      </c>
      <c r="R11" s="431" t="str">
        <f>I11</f>
        <v>36701000</v>
      </c>
      <c r="S11" s="238" t="str">
        <f>Q11&amp;" ("&amp;R11&amp;")"</f>
        <v>городской округ Самара (36701000)</v>
      </c>
      <c r="T11" s="238"/>
      <c r="U11" s="238"/>
      <c r="V11" s="238"/>
    </row>
    <row r="12" spans="1:22" ht="21.95" customHeight="1">
      <c r="A12" s="38"/>
      <c r="C12" s="496"/>
      <c r="D12" s="497"/>
      <c r="E12" s="498"/>
      <c r="F12" s="227"/>
      <c r="G12" s="228"/>
      <c r="H12" s="204" t="s">
        <v>156</v>
      </c>
      <c r="I12" s="229"/>
      <c r="J12" s="229"/>
      <c r="K12" s="229"/>
      <c r="L12" s="499"/>
      <c r="M12" s="238"/>
      <c r="N12" s="238"/>
      <c r="O12" s="238"/>
      <c r="P12" s="238"/>
      <c r="Q12" s="238"/>
      <c r="R12" s="237"/>
      <c r="S12" s="238"/>
      <c r="T12" s="238"/>
      <c r="U12" s="238"/>
      <c r="V12" s="238"/>
    </row>
    <row r="13" spans="1:22" ht="15" customHeight="1">
      <c r="A13" s="38"/>
      <c r="C13" s="55"/>
      <c r="D13" s="231"/>
      <c r="E13" s="204" t="s">
        <v>159</v>
      </c>
      <c r="F13" s="229"/>
      <c r="G13" s="229"/>
      <c r="H13" s="229"/>
      <c r="I13" s="229"/>
      <c r="J13" s="229"/>
      <c r="K13" s="230"/>
      <c r="L13" s="487"/>
      <c r="M13" s="38"/>
    </row>
    <row r="14" spans="1:22" s="218" customFormat="1" ht="6">
      <c r="A14" s="217"/>
      <c r="C14" s="368"/>
    </row>
    <row r="15" spans="1:22">
      <c r="C15" s="187"/>
      <c r="D15" s="501" t="s">
        <v>549</v>
      </c>
      <c r="E15" s="501"/>
      <c r="F15" s="501"/>
      <c r="G15" s="501"/>
      <c r="H15" s="501"/>
      <c r="I15" s="501"/>
      <c r="J15" s="501"/>
      <c r="K15" s="501"/>
      <c r="L15" s="501"/>
    </row>
  </sheetData>
  <sheetProtection algorithmName="SHA-512" hashValue="jr5lNqoTlkjtfYhqF6qniDEC4dVvwiRkO1qRs7/qH5MkNJMYVBGC4RgJnV/926zZqNufrQESR6S9FPZI8N3fYg==" saltValue="xn9XzRTLIjv1rtVOmYIE6Q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 xr:uid="{00000000-0002-0000-05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 xr:uid="{00000000-0002-0000-0500-000002000000}">
      <formula1>900</formula1>
    </dataValidation>
    <dataValidation allowBlank="1" showInputMessage="1" showErrorMessage="1" prompt="Изменение значения по двойному щелчоку левой кнопки мыши" sqref="J11" xr:uid="{00000000-0002-0000-0500-000003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 xr:uid="{00000000-0002-0000-0500-000004000000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19"/>
  <sheetViews>
    <sheetView showGridLines="0" topLeftCell="G1" zoomScaleNormal="100" workbookViewId="0">
      <selection activeCell="K9" sqref="K9"/>
    </sheetView>
  </sheetViews>
  <sheetFormatPr defaultColWidth="10.5703125" defaultRowHeight="14.25"/>
  <cols>
    <col min="1" max="1" width="3.7109375" style="237" hidden="1" customWidth="1"/>
    <col min="2" max="3" width="3.7109375" style="238" hidden="1" customWidth="1"/>
    <col min="4" max="7" width="3.7109375" style="238" customWidth="1"/>
    <col min="8" max="8" width="3.7109375" style="239" customWidth="1"/>
    <col min="9" max="9" width="9.7109375" style="38" customWidth="1"/>
    <col min="10" max="10" width="37.7109375" style="38" customWidth="1"/>
    <col min="11" max="11" width="66.85546875" style="38" customWidth="1"/>
    <col min="12" max="12" width="116" style="38" customWidth="1"/>
    <col min="13" max="13" width="10.5703125" style="238"/>
    <col min="14" max="14" width="10.5703125" style="400" hidden="1" customWidth="1"/>
    <col min="15" max="15" width="11.140625" style="400" hidden="1" customWidth="1"/>
    <col min="16" max="17" width="10.5703125" style="400" hidden="1" customWidth="1"/>
    <col min="18" max="18" width="11.28515625" style="400" hidden="1" customWidth="1"/>
    <col min="19" max="19" width="10.5703125" style="400" hidden="1" customWidth="1"/>
    <col min="20" max="24" width="10.5703125" style="238"/>
    <col min="25" max="16384" width="10.5703125" style="38"/>
  </cols>
  <sheetData>
    <row r="1" spans="1:24" ht="3" customHeight="1">
      <c r="A1" s="237" t="s">
        <v>33</v>
      </c>
    </row>
    <row r="2" spans="1:24" ht="22.5">
      <c r="I2" s="503" t="s">
        <v>445</v>
      </c>
      <c r="J2" s="504"/>
      <c r="K2" s="505"/>
      <c r="L2" s="233"/>
    </row>
    <row r="3" spans="1:24" ht="3" customHeight="1"/>
    <row r="4" spans="1:24" s="241" customFormat="1" ht="11.25">
      <c r="A4" s="240"/>
      <c r="B4" s="240"/>
      <c r="C4" s="240"/>
      <c r="D4" s="240"/>
      <c r="E4" s="240"/>
      <c r="F4" s="240"/>
      <c r="G4" s="240"/>
      <c r="I4" s="493" t="s">
        <v>386</v>
      </c>
      <c r="J4" s="493"/>
      <c r="K4" s="493"/>
      <c r="L4" s="506" t="s">
        <v>388</v>
      </c>
      <c r="M4" s="240"/>
      <c r="N4" s="401"/>
      <c r="O4" s="401"/>
      <c r="P4" s="401"/>
      <c r="Q4" s="401"/>
      <c r="R4" s="401"/>
      <c r="S4" s="401"/>
      <c r="T4" s="240"/>
      <c r="U4" s="240"/>
      <c r="V4" s="240"/>
      <c r="W4" s="240"/>
      <c r="X4" s="240"/>
    </row>
    <row r="5" spans="1:24" s="241" customFormat="1" ht="11.25" customHeight="1">
      <c r="A5" s="240"/>
      <c r="B5" s="240"/>
      <c r="C5" s="240"/>
      <c r="D5" s="240"/>
      <c r="E5" s="240"/>
      <c r="F5" s="240"/>
      <c r="G5" s="240"/>
      <c r="I5" s="276" t="s">
        <v>32</v>
      </c>
      <c r="J5" s="242" t="s">
        <v>387</v>
      </c>
      <c r="K5" s="112" t="s">
        <v>385</v>
      </c>
      <c r="L5" s="506"/>
      <c r="M5" s="240"/>
      <c r="N5" s="401"/>
      <c r="O5" s="401"/>
      <c r="P5" s="401"/>
      <c r="Q5" s="401"/>
      <c r="R5" s="401"/>
      <c r="S5" s="401"/>
      <c r="T5" s="240"/>
      <c r="U5" s="240"/>
      <c r="V5" s="240"/>
      <c r="W5" s="240"/>
      <c r="X5" s="240"/>
    </row>
    <row r="6" spans="1:24" s="241" customFormat="1" ht="12" customHeight="1">
      <c r="A6" s="240"/>
      <c r="B6" s="240"/>
      <c r="C6" s="240"/>
      <c r="D6" s="240"/>
      <c r="E6" s="240"/>
      <c r="F6" s="240"/>
      <c r="G6" s="240"/>
      <c r="I6" s="243" t="s">
        <v>33</v>
      </c>
      <c r="J6" s="244">
        <v>2</v>
      </c>
      <c r="K6" s="245">
        <v>3</v>
      </c>
      <c r="L6" s="246">
        <v>4</v>
      </c>
      <c r="M6" s="240">
        <v>4</v>
      </c>
      <c r="N6" s="240" t="s">
        <v>488</v>
      </c>
      <c r="O6" s="240" t="s">
        <v>489</v>
      </c>
      <c r="P6" s="240" t="s">
        <v>490</v>
      </c>
      <c r="Q6" s="240" t="s">
        <v>491</v>
      </c>
      <c r="R6" s="240" t="s">
        <v>504</v>
      </c>
      <c r="S6" s="240" t="s">
        <v>496</v>
      </c>
      <c r="T6" s="240"/>
      <c r="U6" s="240"/>
      <c r="V6" s="240"/>
      <c r="W6" s="240"/>
      <c r="X6" s="240"/>
    </row>
    <row r="7" spans="1:24" s="241" customFormat="1" ht="18.75">
      <c r="A7" s="240">
        <v>0</v>
      </c>
      <c r="B7" s="240"/>
      <c r="C7" s="240"/>
      <c r="D7" s="240"/>
      <c r="E7" s="240"/>
      <c r="F7" s="240"/>
      <c r="G7" s="240"/>
      <c r="I7" s="247">
        <v>1</v>
      </c>
      <c r="J7" s="439" t="s">
        <v>446</v>
      </c>
      <c r="K7" s="232" t="str">
        <f>IF(form_up_date="","",form_up_date)</f>
        <v>23.01.2023</v>
      </c>
      <c r="L7" s="382" t="s">
        <v>447</v>
      </c>
      <c r="M7" s="249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</row>
    <row r="8" spans="1:24" s="372" customFormat="1" ht="45">
      <c r="A8" s="507">
        <v>1</v>
      </c>
      <c r="B8" s="371"/>
      <c r="C8" s="371"/>
      <c r="D8" s="371"/>
      <c r="E8" s="508" t="s">
        <v>1544</v>
      </c>
      <c r="F8" s="371"/>
      <c r="G8" s="371"/>
      <c r="I8" s="247" t="e">
        <f ca="1">"2." &amp;mergeValue(A8)</f>
        <v>#NAME?</v>
      </c>
      <c r="J8" s="439" t="s">
        <v>448</v>
      </c>
      <c r="K8" s="449" t="s">
        <v>1543</v>
      </c>
      <c r="L8" s="382" t="s">
        <v>556</v>
      </c>
      <c r="M8" s="373"/>
      <c r="N8" s="240" t="str">
        <f>IF(K8="","",K8)</f>
        <v>Открытая и закрытая</v>
      </c>
      <c r="O8" s="240"/>
      <c r="P8" s="240"/>
      <c r="Q8" s="240"/>
      <c r="R8" s="433"/>
      <c r="S8" s="240" t="s">
        <v>497</v>
      </c>
      <c r="T8" s="371"/>
      <c r="U8" s="371"/>
      <c r="V8" s="371"/>
      <c r="W8" s="371"/>
    </row>
    <row r="9" spans="1:24" s="372" customFormat="1" ht="22.5">
      <c r="A9" s="507"/>
      <c r="B9" s="371"/>
      <c r="C9" s="371"/>
      <c r="D9" s="371"/>
      <c r="E9" s="509"/>
      <c r="F9" s="371"/>
      <c r="G9" s="371"/>
      <c r="I9" s="247" t="e">
        <f ca="1">"3." &amp;mergeValue(A9)</f>
        <v>#NAME?</v>
      </c>
      <c r="J9" s="439" t="s">
        <v>449</v>
      </c>
      <c r="K9" s="232" t="str">
        <f>IF(ISERROR(INDEX(List02_VDCol,MATCH(K8,List02_CSCol,0))),"наименование отсутствует",INDEX(List02_VDCol,MATCH(K8,List02_CSCol,0)))</f>
        <v>Горячее водоснабжение</v>
      </c>
      <c r="L9" s="382" t="s">
        <v>481</v>
      </c>
      <c r="M9" s="373"/>
      <c r="N9" s="240"/>
      <c r="O9" s="240" t="str">
        <f>IF(K9="","",K9)</f>
        <v>Горячее водоснабжение</v>
      </c>
      <c r="P9" s="240"/>
      <c r="Q9" s="240"/>
      <c r="R9" s="433"/>
      <c r="S9" s="240" t="s">
        <v>498</v>
      </c>
      <c r="T9" s="371"/>
      <c r="U9" s="371"/>
      <c r="V9" s="371"/>
      <c r="W9" s="371"/>
    </row>
    <row r="10" spans="1:24" s="372" customFormat="1" ht="22.5">
      <c r="A10" s="507"/>
      <c r="B10" s="507">
        <v>1</v>
      </c>
      <c r="C10" s="371"/>
      <c r="D10" s="371"/>
      <c r="E10" s="509"/>
      <c r="F10" s="507"/>
      <c r="G10" s="371"/>
      <c r="I10" s="247" t="e">
        <f ca="1">"4."&amp;mergeValue(A10)</f>
        <v>#NAME?</v>
      </c>
      <c r="J10" s="439" t="s">
        <v>450</v>
      </c>
      <c r="K10" s="112" t="s">
        <v>390</v>
      </c>
      <c r="L10" s="248"/>
      <c r="M10" s="373"/>
      <c r="N10" s="240"/>
      <c r="O10" s="240"/>
      <c r="P10" s="240"/>
      <c r="Q10" s="240"/>
      <c r="R10" s="433"/>
      <c r="S10" s="240"/>
      <c r="T10" s="371"/>
      <c r="U10" s="371"/>
      <c r="V10" s="371"/>
      <c r="W10" s="371"/>
    </row>
    <row r="11" spans="1:24" s="372" customFormat="1" ht="18.75">
      <c r="A11" s="507"/>
      <c r="B11" s="507"/>
      <c r="C11" s="381"/>
      <c r="D11" s="381"/>
      <c r="E11" s="509"/>
      <c r="F11" s="507"/>
      <c r="G11" s="381"/>
      <c r="I11" s="247" t="e">
        <f ca="1">"4."&amp;mergeValue(A11) &amp;"."&amp;mergeValue(B10)</f>
        <v>#NAME?</v>
      </c>
      <c r="J11" s="440" t="s">
        <v>542</v>
      </c>
      <c r="K11" s="232" t="str">
        <f>IF(region_name="","",region_name)</f>
        <v>Самарская область</v>
      </c>
      <c r="L11" s="382" t="s">
        <v>436</v>
      </c>
      <c r="M11" s="373"/>
      <c r="N11" s="240"/>
      <c r="O11" s="240"/>
      <c r="P11" s="240"/>
      <c r="Q11" s="240"/>
      <c r="R11" s="433"/>
      <c r="S11" s="240"/>
      <c r="T11" s="371"/>
      <c r="U11" s="371"/>
      <c r="V11" s="371"/>
      <c r="W11" s="371"/>
    </row>
    <row r="12" spans="1:24" s="372" customFormat="1" ht="22.5">
      <c r="A12" s="507"/>
      <c r="B12" s="507"/>
      <c r="C12" s="507">
        <v>1</v>
      </c>
      <c r="D12" s="381"/>
      <c r="E12" s="509"/>
      <c r="F12" s="507"/>
      <c r="G12" s="507"/>
      <c r="I12" s="247" t="e">
        <f ca="1">"4."&amp;mergeValue(A12) &amp;"."&amp;mergeValue(B12)&amp;"."&amp;mergeValue(C12)</f>
        <v>#NAME?</v>
      </c>
      <c r="J12" s="250" t="s">
        <v>451</v>
      </c>
      <c r="K12" s="232" t="s">
        <v>1492</v>
      </c>
      <c r="L12" s="382" t="s">
        <v>452</v>
      </c>
      <c r="M12" s="373"/>
      <c r="N12" s="240"/>
      <c r="O12" s="240"/>
      <c r="P12" s="240" t="str">
        <f>IF(K12="","",K12)</f>
        <v>городской округ Самара</v>
      </c>
      <c r="Q12" s="240"/>
      <c r="R12" s="433"/>
      <c r="S12" s="240" t="s">
        <v>499</v>
      </c>
      <c r="T12" s="371"/>
      <c r="U12" s="371"/>
      <c r="V12" s="371"/>
      <c r="W12" s="371"/>
    </row>
    <row r="13" spans="1:24" s="372" customFormat="1" ht="18.75">
      <c r="A13" s="507"/>
      <c r="B13" s="507"/>
      <c r="C13" s="507"/>
      <c r="D13" s="381">
        <v>1</v>
      </c>
      <c r="E13" s="509"/>
      <c r="F13" s="507"/>
      <c r="G13" s="507"/>
      <c r="I13" s="247" t="e">
        <f ca="1">"4."&amp;mergeValue(A13) &amp;"."&amp;mergeValue(B13)&amp;"."&amp;mergeValue(C13)&amp;"."&amp;mergeValue(D13)</f>
        <v>#NAME?</v>
      </c>
      <c r="J13" s="251" t="s">
        <v>453</v>
      </c>
      <c r="K13" s="232" t="s">
        <v>1545</v>
      </c>
      <c r="L13" s="510" t="s">
        <v>530</v>
      </c>
      <c r="M13" s="373"/>
      <c r="N13" s="240"/>
      <c r="O13" s="240"/>
      <c r="P13" s="240"/>
      <c r="Q13" s="240" t="s">
        <v>1492</v>
      </c>
      <c r="R13" s="433" t="s">
        <v>1493</v>
      </c>
      <c r="S13" s="240" t="s">
        <v>500</v>
      </c>
      <c r="T13" s="371"/>
      <c r="U13" s="371"/>
      <c r="V13" s="371"/>
      <c r="W13" s="371"/>
    </row>
    <row r="14" spans="1:24" s="372" customFormat="1" ht="18.75">
      <c r="A14" s="507"/>
      <c r="B14" s="507"/>
      <c r="C14" s="507"/>
      <c r="D14" s="381"/>
      <c r="E14" s="509"/>
      <c r="F14" s="507"/>
      <c r="G14" s="507"/>
      <c r="I14" s="374"/>
      <c r="J14" s="414" t="s">
        <v>156</v>
      </c>
      <c r="K14" s="375"/>
      <c r="L14" s="511"/>
      <c r="M14" s="373"/>
      <c r="N14" s="240"/>
      <c r="O14" s="240"/>
      <c r="P14" s="240"/>
      <c r="Q14" s="240"/>
      <c r="R14" s="433"/>
      <c r="S14" s="240"/>
      <c r="T14" s="371"/>
      <c r="U14" s="371"/>
      <c r="V14" s="371"/>
      <c r="W14" s="371"/>
    </row>
    <row r="15" spans="1:24" s="372" customFormat="1" ht="18.75">
      <c r="A15" s="507"/>
      <c r="B15" s="507"/>
      <c r="C15" s="381"/>
      <c r="D15" s="381"/>
      <c r="E15" s="509"/>
      <c r="F15" s="507"/>
      <c r="G15" s="381"/>
      <c r="I15" s="252"/>
      <c r="J15" s="415" t="s">
        <v>159</v>
      </c>
      <c r="K15" s="253"/>
      <c r="L15" s="254"/>
      <c r="M15" s="373"/>
      <c r="N15" s="240"/>
      <c r="O15" s="240"/>
      <c r="P15" s="240"/>
      <c r="Q15" s="240"/>
      <c r="R15" s="433"/>
      <c r="S15" s="240"/>
      <c r="T15" s="371"/>
      <c r="U15" s="371"/>
      <c r="V15" s="371"/>
      <c r="W15" s="371"/>
    </row>
    <row r="16" spans="1:24" s="372" customFormat="1" ht="18.75">
      <c r="A16" s="507"/>
      <c r="B16" s="371"/>
      <c r="C16" s="371"/>
      <c r="D16" s="371"/>
      <c r="E16" s="509"/>
      <c r="F16" s="371"/>
      <c r="G16" s="371"/>
      <c r="I16" s="252"/>
      <c r="J16" s="376" t="s">
        <v>454</v>
      </c>
      <c r="K16" s="253"/>
      <c r="L16" s="254"/>
      <c r="M16" s="373"/>
      <c r="N16" s="240"/>
      <c r="O16" s="240"/>
      <c r="P16" s="240"/>
      <c r="Q16" s="240"/>
      <c r="R16" s="433"/>
      <c r="S16" s="240"/>
      <c r="T16" s="371"/>
      <c r="U16" s="371"/>
      <c r="V16" s="371"/>
      <c r="W16" s="371"/>
    </row>
    <row r="17" spans="1:24" s="241" customFormat="1" ht="18.75" customHeight="1">
      <c r="A17" s="240"/>
      <c r="B17" s="240"/>
      <c r="C17" s="240"/>
      <c r="D17" s="240"/>
      <c r="E17" s="240"/>
      <c r="F17" s="240"/>
      <c r="G17" s="240"/>
      <c r="I17" s="252"/>
      <c r="J17" s="413" t="s">
        <v>378</v>
      </c>
      <c r="K17" s="253"/>
      <c r="L17" s="254"/>
      <c r="M17" s="249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</row>
    <row r="18" spans="1:24" s="241" customFormat="1" ht="3" customHeight="1">
      <c r="A18" s="240"/>
      <c r="B18" s="240"/>
      <c r="C18" s="240"/>
      <c r="D18" s="240"/>
      <c r="E18" s="240"/>
      <c r="F18" s="240"/>
      <c r="G18" s="240"/>
      <c r="I18" s="255"/>
      <c r="J18" s="398"/>
      <c r="K18" s="399"/>
      <c r="L18" s="256"/>
      <c r="M18" s="240"/>
      <c r="N18" s="401"/>
      <c r="O18" s="401"/>
      <c r="P18" s="401"/>
      <c r="Q18" s="401"/>
      <c r="R18" s="401"/>
      <c r="S18" s="401"/>
      <c r="T18" s="240"/>
      <c r="U18" s="240"/>
      <c r="V18" s="240"/>
      <c r="W18" s="240"/>
      <c r="X18" s="240"/>
    </row>
    <row r="19" spans="1:24" s="241" customFormat="1" ht="15" customHeight="1">
      <c r="A19" s="240"/>
      <c r="B19" s="240"/>
      <c r="C19" s="240"/>
      <c r="D19" s="240"/>
      <c r="E19" s="240"/>
      <c r="F19" s="240"/>
      <c r="G19" s="240"/>
      <c r="I19" s="255"/>
      <c r="J19" s="502" t="s">
        <v>455</v>
      </c>
      <c r="K19" s="502"/>
      <c r="L19" s="256"/>
      <c r="M19" s="240"/>
      <c r="N19" s="401"/>
      <c r="O19" s="401"/>
      <c r="P19" s="401"/>
      <c r="Q19" s="401"/>
      <c r="R19" s="401"/>
      <c r="S19" s="401"/>
      <c r="T19" s="240"/>
      <c r="U19" s="240"/>
      <c r="V19" s="240"/>
      <c r="W19" s="240"/>
      <c r="X19" s="240"/>
    </row>
  </sheetData>
  <sheetProtection algorithmName="SHA-512" hashValue="RUEn5khwHkyw8/SpYF3qES1i6yRu8C9La/2joa+5QWvY8tLID2Tc1fghXQlRm5VYeymyEP8eqdAWzZBxZi/MMQ==" saltValue="tcZqtHEn30mn/TllpIXrwg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8" xr:uid="{00000000-0002-0000-0600-000001000000}">
      <formula1>kind_of_CS_on_sheet_filter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57" hidden="1" customWidth="1"/>
    <col min="2" max="2" width="9.140625" style="258" hidden="1" customWidth="1"/>
    <col min="3" max="3" width="3.7109375" style="259" customWidth="1"/>
    <col min="4" max="4" width="7" style="258" bestFit="1" customWidth="1"/>
    <col min="5" max="5" width="14.28515625" style="258" customWidth="1"/>
    <col min="6" max="6" width="41" style="258" customWidth="1"/>
    <col min="7" max="9" width="17.85546875" style="258" customWidth="1"/>
    <col min="10" max="10" width="42.140625" style="258" customWidth="1"/>
    <col min="11" max="11" width="115.7109375" style="258" customWidth="1"/>
    <col min="12" max="12" width="3.7109375" style="258" customWidth="1"/>
    <col min="13" max="16384" width="9.140625" style="258"/>
  </cols>
  <sheetData>
    <row r="1" spans="1:14" hidden="1"/>
    <row r="2" spans="1:14" hidden="1"/>
    <row r="3" spans="1:14" hidden="1"/>
    <row r="4" spans="1:14" ht="3" customHeight="1">
      <c r="E4" s="337"/>
      <c r="F4" s="337"/>
      <c r="G4" s="337"/>
      <c r="H4" s="337"/>
      <c r="I4" s="337"/>
      <c r="J4" s="337"/>
    </row>
    <row r="5" spans="1:14" s="38" customFormat="1" ht="22.5">
      <c r="A5" s="119"/>
      <c r="C5" s="55"/>
      <c r="D5" s="488" t="s">
        <v>550</v>
      </c>
      <c r="E5" s="489"/>
      <c r="F5" s="489"/>
      <c r="G5" s="489"/>
      <c r="H5" s="489"/>
      <c r="I5" s="489"/>
      <c r="J5" s="490"/>
      <c r="K5" s="338"/>
    </row>
    <row r="6" spans="1:14" ht="3" hidden="1" customHeight="1">
      <c r="D6" s="260"/>
      <c r="E6" s="260"/>
      <c r="G6" s="260"/>
      <c r="H6" s="260"/>
      <c r="I6" s="260"/>
      <c r="J6" s="260"/>
      <c r="K6" s="260"/>
    </row>
    <row r="7" spans="1:14" s="257" customFormat="1" ht="3" customHeight="1">
      <c r="B7" s="258"/>
      <c r="C7" s="259"/>
      <c r="D7" s="261"/>
      <c r="E7" s="261"/>
      <c r="G7" s="261"/>
      <c r="H7" s="261"/>
      <c r="I7" s="261"/>
      <c r="J7" s="261"/>
      <c r="K7" s="261"/>
      <c r="L7" s="262"/>
    </row>
    <row r="8" spans="1:14">
      <c r="D8" s="515" t="s">
        <v>386</v>
      </c>
      <c r="E8" s="515"/>
      <c r="F8" s="515"/>
      <c r="G8" s="515"/>
      <c r="H8" s="515"/>
      <c r="I8" s="515"/>
      <c r="J8" s="515"/>
      <c r="K8" s="515" t="s">
        <v>388</v>
      </c>
    </row>
    <row r="9" spans="1:14">
      <c r="D9" s="515" t="s">
        <v>32</v>
      </c>
      <c r="E9" s="515" t="s">
        <v>456</v>
      </c>
      <c r="F9" s="515"/>
      <c r="G9" s="515" t="s">
        <v>348</v>
      </c>
      <c r="H9" s="515"/>
      <c r="I9" s="515"/>
      <c r="J9" s="515"/>
      <c r="K9" s="515"/>
    </row>
    <row r="10" spans="1:14">
      <c r="D10" s="515"/>
      <c r="E10" s="169" t="s">
        <v>347</v>
      </c>
      <c r="F10" s="169" t="s">
        <v>251</v>
      </c>
      <c r="G10" s="169" t="s">
        <v>251</v>
      </c>
      <c r="H10" s="169" t="s">
        <v>347</v>
      </c>
      <c r="I10" s="169" t="s">
        <v>457</v>
      </c>
      <c r="J10" s="169" t="s">
        <v>444</v>
      </c>
      <c r="K10" s="515"/>
    </row>
    <row r="11" spans="1:14" ht="12" customHeight="1">
      <c r="D11" s="44" t="s">
        <v>33</v>
      </c>
      <c r="E11" s="44" t="s">
        <v>5</v>
      </c>
      <c r="F11" s="44" t="s">
        <v>6</v>
      </c>
      <c r="G11" s="44" t="s">
        <v>7</v>
      </c>
      <c r="H11" s="44" t="s">
        <v>20</v>
      </c>
      <c r="I11" s="44" t="s">
        <v>21</v>
      </c>
      <c r="J11" s="44" t="s">
        <v>115</v>
      </c>
      <c r="K11" s="44" t="s">
        <v>116</v>
      </c>
    </row>
    <row r="12" spans="1:14" s="391" customFormat="1" ht="54.95" customHeight="1">
      <c r="A12" s="97" t="s">
        <v>6</v>
      </c>
      <c r="B12" s="391" t="s">
        <v>378</v>
      </c>
      <c r="C12" s="392"/>
      <c r="D12" s="263" t="s">
        <v>33</v>
      </c>
      <c r="E12" s="393"/>
      <c r="F12" s="329"/>
      <c r="G12" s="264"/>
      <c r="H12" s="264"/>
      <c r="I12" s="108"/>
      <c r="J12" s="265"/>
      <c r="K12" s="486" t="s">
        <v>458</v>
      </c>
      <c r="L12" s="397"/>
      <c r="M12" s="394" t="str">
        <f>IF(ISERROR(INDEX(kind_of_nameforms,MATCH(E12,kind_of_forms,0),1)),"",INDEX(kind_of_nameforms,MATCH(E12,kind_of_forms,0),1))</f>
        <v/>
      </c>
      <c r="N12" s="395"/>
    </row>
    <row r="13" spans="1:14" ht="15" customHeight="1">
      <c r="A13" s="258"/>
      <c r="C13" s="258"/>
      <c r="D13" s="266"/>
      <c r="E13" s="267" t="s">
        <v>459</v>
      </c>
      <c r="F13" s="268"/>
      <c r="G13" s="268"/>
      <c r="H13" s="268"/>
      <c r="I13" s="268"/>
      <c r="J13" s="269"/>
      <c r="K13" s="512"/>
    </row>
    <row r="14" spans="1:14" ht="3" customHeight="1">
      <c r="A14" s="258"/>
      <c r="C14" s="258"/>
    </row>
    <row r="15" spans="1:14">
      <c r="E15" s="513" t="s">
        <v>551</v>
      </c>
      <c r="F15" s="514"/>
      <c r="G15" s="514"/>
      <c r="H15" s="514"/>
      <c r="I15" s="514"/>
      <c r="J15" s="514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3" hidden="1" customWidth="1"/>
    <col min="3" max="3" width="3.7109375" style="58" bestFit="1" customWidth="1"/>
    <col min="4" max="4" width="6.28515625" style="13" bestFit="1" customWidth="1"/>
    <col min="5" max="5" width="94.85546875" style="13" customWidth="1"/>
    <col min="6" max="16384" width="9.140625" style="13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59"/>
      <c r="D6" s="14"/>
      <c r="E6" s="14"/>
    </row>
    <row r="7" spans="3:6" ht="22.5">
      <c r="C7" s="59"/>
      <c r="D7" s="488" t="s">
        <v>11</v>
      </c>
      <c r="E7" s="490"/>
      <c r="F7" s="335"/>
    </row>
    <row r="8" spans="3:6" ht="3" customHeight="1">
      <c r="C8" s="59"/>
      <c r="D8" s="14"/>
      <c r="E8" s="14"/>
    </row>
    <row r="9" spans="3:6" ht="15.95" customHeight="1">
      <c r="C9" s="59"/>
      <c r="D9" s="202" t="s">
        <v>32</v>
      </c>
      <c r="E9" s="180" t="s">
        <v>112</v>
      </c>
    </row>
    <row r="10" spans="3:6" ht="12" customHeight="1">
      <c r="C10" s="59"/>
      <c r="D10" s="44" t="s">
        <v>33</v>
      </c>
      <c r="E10" s="44" t="s">
        <v>5</v>
      </c>
    </row>
    <row r="11" spans="3:6" ht="15" hidden="1" customHeight="1">
      <c r="C11" s="59"/>
      <c r="D11" s="65">
        <v>0</v>
      </c>
      <c r="E11" s="66"/>
    </row>
    <row r="12" spans="3:6" ht="12" customHeight="1">
      <c r="C12" s="59"/>
      <c r="D12" s="98"/>
      <c r="E12" s="336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1" baseType="lpstr">
      <vt:lpstr>Инструкция</vt:lpstr>
      <vt:lpstr>Титульный</vt:lpstr>
      <vt:lpstr>Форма 1.1.1</vt:lpstr>
      <vt:lpstr>Форма 1.1.2</vt:lpstr>
      <vt:lpstr>Форма 1.1.3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(ГВС)</dc:title>
  <dc:subject>Общая информация о регулируемой организации (ГВС)</dc:subject>
  <dc:creator>Infernus</dc:creator>
  <cp:lastModifiedBy>admin</cp:lastModifiedBy>
  <dcterms:created xsi:type="dcterms:W3CDTF">2014-08-18T08:57:48Z</dcterms:created>
  <dcterms:modified xsi:type="dcterms:W3CDTF">2023-02-13T05:23:57Z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FAS.JKH.OPEN.INFO.ORG.GVS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