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emf" ContentType="image/x-emf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xlsBook" defaultThemeVersion="124226"/>
  <bookViews>
    <workbookView xWindow="-75" yWindow="4095" windowWidth="15225" windowHeight="2550" tabRatio="939"/>
  </bookViews>
  <sheets>
    <sheet name="Инструкция" sheetId="525" r:id="rId1"/>
    <sheet name="Лог обновления" sheetId="429" state="veryHidden" r:id="rId2"/>
    <sheet name="Титульный" sheetId="437" r:id="rId3"/>
    <sheet name="Форма 4.1.1" sheetId="534" r:id="rId4"/>
    <sheet name="Форма 4.1.2" sheetId="532" r:id="rId5"/>
    <sheet name="Форма 4.1.3" sheetId="497" r:id="rId6"/>
    <sheet name="Форма 1.0.1" sheetId="546" r:id="rId7"/>
    <sheet name="Форма 1.0.2" sheetId="547" state="veryHidden" r:id="rId8"/>
    <sheet name="Комментарии" sheetId="431" r:id="rId9"/>
    <sheet name="Сведения об изменении" sheetId="548" r:id="rId10"/>
    <sheet name="Проверка" sheetId="432" r:id="rId11"/>
    <sheet name="MR_LIST" sheetId="540" state="veryHidden" r:id="rId12"/>
    <sheet name="modList05" sheetId="553" state="veryHidden" r:id="rId13"/>
    <sheet name="modList02" sheetId="545" state="veryHidden" r:id="rId14"/>
    <sheet name="REESTR_VT" sheetId="543" state="veryHidden" r:id="rId15"/>
    <sheet name="REESTR_VED" sheetId="544" state="veryHidden" r:id="rId16"/>
    <sheet name="modfrmReestrObj" sheetId="539" state="veryHidden" r:id="rId17"/>
    <sheet name="modProv" sheetId="531" state="veryHidden" r:id="rId18"/>
    <sheet name="AllSheetsInThisWorkbook" sheetId="389" state="veryHidden" r:id="rId19"/>
    <sheet name="TEHSHEET" sheetId="205" state="veryHidden" r:id="rId20"/>
    <sheet name="modServiceModule" sheetId="551" state="veryHidden" r:id="rId21"/>
    <sheet name="modCheckCyan" sheetId="549" state="veryHidden" r:id="rId22"/>
    <sheet name="modHTTP" sheetId="552" state="veryHidden" r:id="rId23"/>
    <sheet name="et_union_hor" sheetId="471" state="veryHidden" r:id="rId24"/>
    <sheet name="REESTR_MO" sheetId="518" state="veryHidden" r:id="rId25"/>
    <sheet name="REESTR_MO_FILTER" sheetId="550" state="veryHidden" r:id="rId26"/>
    <sheet name="et_union_vert" sheetId="521" state="veryHidden" r:id="rId27"/>
    <sheet name="modInfo" sheetId="513" state="veryHidden" r:id="rId28"/>
    <sheet name="modReestr" sheetId="433" state="veryHidden" r:id="rId29"/>
    <sheet name="modfrmReestr" sheetId="434" state="veryHidden" r:id="rId30"/>
    <sheet name="modUpdTemplMain" sheetId="424" state="veryHidden" r:id="rId31"/>
    <sheet name="REESTR_ORG" sheetId="390" state="veryHidden" r:id="rId32"/>
    <sheet name="modClassifierValidate" sheetId="400" state="veryHidden" r:id="rId33"/>
    <sheet name="modHyp" sheetId="398" state="veryHidden" r:id="rId34"/>
    <sheet name="modList00" sheetId="498" state="veryHidden" r:id="rId35"/>
    <sheet name="modList01" sheetId="500" state="veryHidden" r:id="rId36"/>
    <sheet name="modList03" sheetId="516" state="veryHidden" r:id="rId37"/>
    <sheet name="modList04" sheetId="535" state="veryHidden" r:id="rId38"/>
    <sheet name="modList07" sheetId="538" state="veryHidden" r:id="rId39"/>
    <sheet name="modfrmRezimChoose" sheetId="536" state="veryHidden" r:id="rId40"/>
    <sheet name="modfrmDateChoose" sheetId="517" state="veryHidden" r:id="rId41"/>
    <sheet name="modComm" sheetId="514" state="veryHidden" r:id="rId42"/>
    <sheet name="modThisWorkbook" sheetId="511" state="veryHidden" r:id="rId43"/>
    <sheet name="modfrmReestrMR" sheetId="519" state="veryHidden" r:id="rId44"/>
    <sheet name="modfrmRegion" sheetId="526" state="veryHidden" r:id="rId45"/>
    <sheet name="modfrmCheckUpdates" sheetId="512" state="veryHidden" r:id="rId46"/>
  </sheets>
  <definedNames>
    <definedName name="_ppL1">'Форма 4.1.2'!$G$9</definedName>
    <definedName name="_ppL12">'Форма 4.1.2'!$R$9</definedName>
    <definedName name="_ppL2">'Форма 4.1.2'!$I$9</definedName>
    <definedName name="_ppL3">'Форма 4.1.2'!$Q$9</definedName>
    <definedName name="_xlnm._FilterDatabase" localSheetId="10" hidden="1">Проверка!$B$4:$D$4</definedName>
    <definedName name="add_CS_List05_1">'Форма 1.0.1'!$J$17</definedName>
    <definedName name="add_List01_1">modList04!$20:$20</definedName>
    <definedName name="add_sys">'Форма 4.1.2'!$E$12</definedName>
    <definedName name="add_ved">'Форма 4.1.2'!$F$12</definedName>
    <definedName name="anscount" hidden="1">1</definedName>
    <definedName name="CHECK_LINK_RANGE_1">"Калькуляция!$I$11:$I$132"</definedName>
    <definedName name="checkCell_1">'Форма 4.1.3'!$D$9:$K$13</definedName>
    <definedName name="checkCell_2">'Форма 4.1.2'!$D$10:$Q$12</definedName>
    <definedName name="checkCell_4">'Форма 4.1.1'!$F$12:$F$48</definedName>
    <definedName name="checkCell_List07">'Сведения об изменении'!$D$11:$E$13</definedName>
    <definedName name="checkCells_List05_1">'Форма 1.0.1'!$I$7:$L$17</definedName>
    <definedName name="chkGetUpdatesValue">Инструкция!$AA$105</definedName>
    <definedName name="chkNoUpdatesValue">Инструкция!$AA$107</definedName>
    <definedName name="clear_range">'Форма 4.1.1'!$F$12,'Форма 4.1.1'!$F$16:$F$24,'Форма 4.1.1'!$F$37:$F$49</definedName>
    <definedName name="code">Инструкция!$B$2</definedName>
    <definedName name="data_org">'Форма 4.1.1'!$F$16</definedName>
    <definedName name="data_type">TEHSHEET!$Q$2:$Q$3</definedName>
    <definedName name="data_uniTS">'Форма 4.1.1'!$F$20</definedName>
    <definedName name="DATA_URL">modReestr!$A$2</definedName>
    <definedName name="diff_type">Титульный!$F$19</definedName>
    <definedName name="differentially_TS_flag">Титульный!$F$13</definedName>
    <definedName name="DocProp_TemplateCode">TEHSHEET!$N$2</definedName>
    <definedName name="DocProp_Version">TEHSHEET!$N$1</definedName>
    <definedName name="email">'Форма 4.1.1'!$F$42</definedName>
    <definedName name="et_Comm">et_union_hor!$14:$14</definedName>
    <definedName name="et_first_sys">et_union_hor!$E$65</definedName>
    <definedName name="et_flag_inet_mo">et_union_hor!$J$9</definedName>
    <definedName name="et_List00">modList04!$12:$16</definedName>
    <definedName name="et_List01_1">et_union_hor!$4:$5</definedName>
    <definedName name="et_List01_2">et_union_hor!$9:$9</definedName>
    <definedName name="et_List02_2">et_union_hor!$65:$65</definedName>
    <definedName name="et_List02_3">et_union_hor!$65:$65</definedName>
    <definedName name="et_List03">et_union_hor!$20:$20</definedName>
    <definedName name="et_List04_0">et_union_hor!$70:$70</definedName>
    <definedName name="et_List04_1">et_union_hor!$74:$74</definedName>
    <definedName name="et_List04_2">et_union_hor!$111:$115</definedName>
    <definedName name="et_List05">et_union_hor!$56:$56</definedName>
    <definedName name="et_List05_1">et_union_hor!$90:$90</definedName>
    <definedName name="et_List05_2">et_union_hor!$89:$91</definedName>
    <definedName name="et_List05_3">et_union_hor!$87:$92</definedName>
    <definedName name="et_List05_4">et_union_hor!$85:$93</definedName>
    <definedName name="et_List05_CS_VD">et_union_hor!$K$85:$K$86</definedName>
    <definedName name="et_List05_withDIff">et_union_hor!$C$100:$C$101</definedName>
    <definedName name="et_List05_withOutDIff">et_union_hor!$C$105:$C$106</definedName>
    <definedName name="et_List07">et_union_hor!$79:$79</definedName>
    <definedName name="fil">Титульный!$F$35</definedName>
    <definedName name="fil_flag">Титульный!$F$32</definedName>
    <definedName name="first_sys">'Форма 4.1.2'!$E$11</definedName>
    <definedName name="FirstLine">Инструкция!$A$6</definedName>
    <definedName name="flag_publication">Титульный!$F$11:$F$11</definedName>
    <definedName name="flagUsedCS_List02">'Форма 4.1.2'!$Z$10:$Z$12</definedName>
    <definedName name="flagUsedVD_List02">'Форма 4.1.2'!$AA$10:$AA$12</definedName>
    <definedName name="form_date">Титульный!$F$15</definedName>
    <definedName name="form_type">Титульный!$F$17</definedName>
    <definedName name="form_up_date">Титульный!$F$21</definedName>
    <definedName name="god">Титульный!$F$30</definedName>
    <definedName name="id_rate">Титульный!$F$23:$F$24</definedName>
    <definedName name="IDtariff_List05_1">'Форма 1.0.1'!$A$1</definedName>
    <definedName name="inet_mo">'Форма 4.1.3'!$J$9:$J$13</definedName>
    <definedName name="Info_FilFlag">modInfo!$B$1</definedName>
    <definedName name="Info_ForSKIInListMO">modInfo!$B$11</definedName>
    <definedName name="Info_PeriodInTitle">modInfo!$B$4</definedName>
    <definedName name="Info_PublicationWeb">modInfo!$B$9</definedName>
    <definedName name="Info_TitleGroupRates">modInfo!$B$5</definedName>
    <definedName name="Info_TitleIdRate">modInfo!$B$6</definedName>
    <definedName name="Info_TitleIdRateNote">modInfo!$B$7</definedName>
    <definedName name="Info_TitleKindPublication">modInfo!$B$3</definedName>
    <definedName name="Info_TitlePublication">modInfo!$B$2</definedName>
    <definedName name="inn">Титульный!$F$36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Инструкция!$70:$85</definedName>
    <definedName name="Instr_7">Инструкция!$103:$117</definedName>
    <definedName name="Instruction_region">Инструкция!$E$85</definedName>
    <definedName name="kind_group_rates">TEHSHEET!$S$2:$S$11</definedName>
    <definedName name="kind_of_activity">REESTR_VED!$B$2:$B$11</definedName>
    <definedName name="kind_of_activity_WARM">TEHSHEET!$R$11:$R$18</definedName>
    <definedName name="kind_of_CS_on_sheet">TEHSHEET!$AE$2</definedName>
    <definedName name="kind_of_CS_on_sheet_filter">TEHSHEET!$AF$2</definedName>
    <definedName name="kind_of_forms">TEHSHEET!$AB$2:$AB$5</definedName>
    <definedName name="kind_of_nameforms">TEHSHEET!$AC$2:$AC$5</definedName>
    <definedName name="kind_of_NDS">TEHSHEET!$H$2:$H$4</definedName>
    <definedName name="kind_of_org_type">TEHSHEET!$P$2:$P$5</definedName>
    <definedName name="kind_of_publication">TEHSHEET!$G$2:$G$3</definedName>
    <definedName name="kind_of_unit">TEHSHEET!$J$2:$J$3</definedName>
    <definedName name="kind_of_VD_on_sheet">TEHSHEET!$AG$2</definedName>
    <definedName name="kind_of_VD_on_sheet_filter">TEHSHEET!$AH$2</definedName>
    <definedName name="kpp">Титульный!$F$37</definedName>
    <definedName name="LastUpdateDate_MO">'Форма 4.1.1'!$E$6</definedName>
    <definedName name="LINK_RANGE">modReestr!$B$5:$B$6</definedName>
    <definedName name="list_ed">TEHSHEET!$X$2:$X$3</definedName>
    <definedName name="list_email">TEHSHEET!$Z$2:$Z$3</definedName>
    <definedName name="List_H">TEHSHEET!$U$2:$U$25</definedName>
    <definedName name="List_M">TEHSHEET!$V$2:$V$61</definedName>
    <definedName name="LIST_MR_MO_OKTMO">REESTR_MO!$A$2:$D$344</definedName>
    <definedName name="LIST_MR_MO_OKTMO_FILTER">REESTR_MO_FILTER!$A$2:$D$2</definedName>
    <definedName name="list_of_tariff">TEHSHEET!$K$2:$K$3</definedName>
    <definedName name="list_url">TEHSHEET!$Y$2:$Y$3</definedName>
    <definedName name="List01_GroundMaterials_1">'Форма 4.1.3'!$K$9:$K$13</definedName>
    <definedName name="List01_mrid_col">'Форма 4.1.3'!$N:$N</definedName>
    <definedName name="List01_NameCol">'Форма 4.1.3'!$P$1:$R$1</definedName>
    <definedName name="List01_note">'Форма 4.1.3'!$L$9</definedName>
    <definedName name="List02_ActivityCol">'Форма 4.1.2'!$F$10:$F$12</definedName>
    <definedName name="List02_CSCol">'Форма 4.1.2'!$E$10:$E$12</definedName>
    <definedName name="List02_EM">'Форма 4.1.2'!$J$10:$J$12</definedName>
    <definedName name="List02_note">'Форма 4.1.2'!$R$10:$R$12</definedName>
    <definedName name="List02_sysid_col">'Форма 4.1.2'!$T:$T</definedName>
    <definedName name="List02_VDCol">'Форма 4.1.2'!$F$10:$F$12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4_note">'Форма 4.1.1'!$G$10:$G$48</definedName>
    <definedName name="List04_uniTS_block">'Форма 4.1.1'!$F$18:$F$23</definedName>
    <definedName name="List04_uniTS_blockColor">'Форма 4.1.1'!$F$19:$F$22</definedName>
    <definedName name="List05_CS_Copy">'Форма 1.0.1'!$N$7:$N$17</definedName>
    <definedName name="List05_FirstRange">'Форма 1.0.1'!$7:$7</definedName>
    <definedName name="List05_flag_point">'Форма 1.0.1'!$S$7:$S$17</definedName>
    <definedName name="List05_HelpColumns">'Форма 1.0.1'!$N:$S</definedName>
    <definedName name="List05_MO_Copy">'Форма 1.0.1'!$Q$7:$Q$17</definedName>
    <definedName name="List05_MR_Copy">'Форма 1.0.1'!$P$7:$P$17</definedName>
    <definedName name="List05_note">'Форма 1.0.1'!$L$7:$L$17</definedName>
    <definedName name="List05_OKTMO_Copy">'Форма 1.0.1'!$R$7:$R$17</definedName>
    <definedName name="List05_VD_Copy">'Форма 1.0.1'!$O$7:$O$17</definedName>
    <definedName name="logical">TEHSHEET!$D$2:$D$3</definedName>
    <definedName name="mail">Титульный!$F$46</definedName>
    <definedName name="mail_legal">Титульный!$F$45</definedName>
    <definedName name="mail_post">'Форма 4.1.1'!$F$36</definedName>
    <definedName name="mo_List01">'Форма 4.1.3'!$H$9:$H$13</definedName>
    <definedName name="MONTH">TEHSHEET!$E$2:$E$13</definedName>
    <definedName name="MR_23">'Форма 4.1.2'!$12:$12</definedName>
    <definedName name="mr_id">TEHSHEET!$L$2</definedName>
    <definedName name="mr_list">MR_LIST!$A$1</definedName>
    <definedName name="mr_List01">'Форма 4.1.3'!$E$9:$E$13</definedName>
    <definedName name="nalog">Титульный!$F$41</definedName>
    <definedName name="ogrn">'Форма 4.1.1'!$F$15</definedName>
    <definedName name="org">Титульный!$F$34</definedName>
    <definedName name="Org_Address">Титульный!$F$45:$F$46</definedName>
    <definedName name="Org_buhg">Титульный!$F$54:$F$55</definedName>
    <definedName name="org_dir">'Форма 4.1.1'!$F$32</definedName>
    <definedName name="org_full">'Форма 4.1.1'!$F$12</definedName>
    <definedName name="Org_main">Титульный!$F$49:$F$51</definedName>
    <definedName name="Org_otv_lico">Титульный!$F$59:$F$62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Комментарии!$C$11:$C$12</definedName>
    <definedName name="pDel_List01_1">'Форма 4.1.3'!$C$9:$C$13</definedName>
    <definedName name="pDel_List01_2">'Форма 4.1.3'!$F$9:$F$13</definedName>
    <definedName name="pDel_List02_3">'Форма 4.1.2'!$C$10:$C$12</definedName>
    <definedName name="pDel_List03">'Форма 1.0.2'!$C$12:$C$13</definedName>
    <definedName name="pDel_List05">'Форма 1.0.1'!$E$7:$H$17</definedName>
    <definedName name="pDel_List07">'Сведения об изменении'!$C$11:$C$13</definedName>
    <definedName name="pIns_Comm">Комментарии!$E$12</definedName>
    <definedName name="pIns_List01_1">'Форма 4.1.3'!$E$13</definedName>
    <definedName name="pIns_List01_start">'Форма 4.1.3'!$E$9</definedName>
    <definedName name="pIns_List03">'Форма 1.0.2'!$E$13</definedName>
    <definedName name="pIns_List04">'Форма 4.1.1'!$E$48</definedName>
    <definedName name="pIns_List04_ETO">'Форма 4.1.1'!$E$23</definedName>
    <definedName name="pIns_List07">'Сведения об изменении'!$E$13</definedName>
    <definedName name="ppL0">'Форма 4.1.2'!$F$9</definedName>
    <definedName name="prd2_q">Титульный!$F$29</definedName>
    <definedName name="prim">'Форма 4.1.1'!$G$12:$G$47</definedName>
    <definedName name="prim_dynamic">'Форма 4.1.1'!$G$44:$G$48</definedName>
    <definedName name="PROT_22">P3_PROT_22,P4_PROT_22,P5_PROT_22</definedName>
    <definedName name="QUARTER">TEHSHEET!$F$2:$F$5</definedName>
    <definedName name="REESTR_ORG_RANGE">REESTR_ORG!$A$2:$J$220</definedName>
    <definedName name="REESTR_VED_RANGE">REESTR_VED!$A$2:$B$11</definedName>
    <definedName name="REGION">TEHSHEET!$A$2:$A$87</definedName>
    <definedName name="region_name">Титульный!$F$7</definedName>
    <definedName name="rejim_row">'Форма 4.1.1'!$F$44:$F$47</definedName>
    <definedName name="rez_rab">'Форма 4.1.1'!$E$53</definedName>
    <definedName name="rez_rab_first">'Форма 4.1.1'!$F$44</definedName>
    <definedName name="rez_rab_list">'Форма 4.1.1'!$F$44:$F$48</definedName>
    <definedName name="ruk_dolz">Титульный!$F$50</definedName>
    <definedName name="ruk_f">'Форма 4.1.1'!$F$33</definedName>
    <definedName name="ruk_fio">Титульный!$F$49</definedName>
    <definedName name="ruk_i">'Форма 4.1.1'!$F$34</definedName>
    <definedName name="ruk_o">'Форма 4.1.1'!$F$35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TEHSHEET!$I$2:$I$21</definedName>
    <definedName name="strPublication">Титульный!$F$9</definedName>
    <definedName name="sys_id">TEHSHEET!$L$4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el">'Форма 4.1.1'!$F$38</definedName>
    <definedName name="title_kind_of_CS_on_sheet">TEHSHEET!$AE$1</definedName>
    <definedName name="title_kind_of_VD_on_sheet">TEHSHEET!$AG$1</definedName>
    <definedName name="TSphere">TEHSHEET!$N$3</definedName>
    <definedName name="TSphere_full">TEHSHEET!$N$5</definedName>
    <definedName name="TSphere_trans">TEHSHEET!$N$4</definedName>
    <definedName name="type_org">Титульный!$F$39</definedName>
    <definedName name="unit">Титульный!$F$26</definedName>
    <definedName name="UpdStatus">Инструкция!$AA$1</definedName>
    <definedName name="url">'Форма 4.1.1'!$F$41</definedName>
    <definedName name="ved_col">'Форма 4.1.2'!$F:$F</definedName>
    <definedName name="version">Инструкция!$B$3</definedName>
    <definedName name="year_list">TEHSHEET!$C$2:$C$6</definedName>
    <definedName name="й">P1_SCOPE_16_PRT,P2_SCOPE_16_PRT</definedName>
    <definedName name="мрпоп">P1_SCOPE_16_PRT,P2_SCOPE_16_PRT</definedName>
    <definedName name="р">P5_SCOPE_PER_PRT,P6_SCOPE_PER_PRT,P7_SCOPE_PER_PRT,P8_SCOPE_PER_PRT</definedName>
  </definedNames>
  <calcPr calcId="124519"/>
  <fileRecoveryPr repairLoad="1"/>
</workbook>
</file>

<file path=xl/calcChain.xml><?xml version="1.0" encoding="utf-8"?>
<calcChain xmlns="http://schemas.openxmlformats.org/spreadsheetml/2006/main">
  <c r="N8" i="546"/>
  <c r="A43" i="549"/>
  <c r="P12" i="546"/>
  <c r="K11"/>
  <c r="K9"/>
  <c r="O9" s="1"/>
  <c r="A1" i="549"/>
  <c r="A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I11" i="546"/>
  <c r="I13"/>
  <c r="I10"/>
  <c r="I9"/>
  <c r="I12"/>
  <c r="I8"/>
  <c r="R11" i="497" l="1"/>
  <c r="Q11"/>
  <c r="S11" s="1"/>
  <c r="K86" i="471"/>
  <c r="P11" i="497"/>
  <c r="B2" i="525" l="1"/>
  <c r="B3"/>
  <c r="D115" i="471" l="1"/>
  <c r="D114"/>
  <c r="D113"/>
  <c r="D112"/>
  <c r="D111"/>
  <c r="D22" i="534"/>
  <c r="D21"/>
  <c r="D20"/>
  <c r="D19"/>
  <c r="D18"/>
  <c r="AA65" i="471" l="1"/>
  <c r="Z65"/>
  <c r="K7" i="546" l="1"/>
  <c r="I90" i="471"/>
  <c r="I89"/>
  <c r="I88"/>
  <c r="I87"/>
  <c r="I85"/>
  <c r="I86"/>
  <c r="R9" l="1"/>
  <c r="C101" l="1"/>
  <c r="AA11" i="532" l="1"/>
  <c r="Q90" i="471"/>
  <c r="P89"/>
  <c r="K88"/>
  <c r="O86"/>
  <c r="N85"/>
  <c r="C105"/>
  <c r="R65"/>
  <c r="M12" i="547"/>
  <c r="M20" i="471"/>
  <c r="F46" i="437"/>
  <c r="F49"/>
  <c r="Q9" i="471"/>
  <c r="S9" s="1"/>
  <c r="B6" i="513"/>
  <c r="K39" i="471"/>
  <c r="K40"/>
  <c r="K41"/>
  <c r="K42"/>
  <c r="K43"/>
  <c r="K44"/>
  <c r="K45"/>
  <c r="K46"/>
  <c r="K47"/>
  <c r="K48"/>
  <c r="K49"/>
  <c r="K50"/>
  <c r="F10" i="534"/>
  <c r="F13"/>
  <c r="F14"/>
  <c r="Z11" i="532"/>
  <c r="P9" i="471"/>
  <c r="F4" i="437" l="1"/>
</calcChain>
</file>

<file path=xl/comments1.xml><?xml version="1.0" encoding="utf-8"?>
<comments xmlns="http://schemas.openxmlformats.org/spreadsheetml/2006/main">
  <authors>
    <author>Infernus</author>
  </authors>
  <commentList>
    <comment ref="M44" authorId="0">
      <text>
        <r>
          <rPr>
            <sz val="11"/>
            <color theme="1"/>
            <rFont val="Calibri"/>
            <family val="2"/>
            <charset val="204"/>
            <scheme val="minor"/>
          </rPr>
          <t>Единицы измерения установленной электрической мощности</t>
        </r>
      </text>
    </comment>
  </commentList>
</comments>
</file>

<file path=xl/sharedStrings.xml><?xml version="1.0" encoding="utf-8"?>
<sst xmlns="http://schemas.openxmlformats.org/spreadsheetml/2006/main" count="3883" uniqueCount="2068">
  <si>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</si>
  <si>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</si>
  <si>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</si>
  <si>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</si>
  <si>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</si>
  <si>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</si>
  <si>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</si>
  <si>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</si>
  <si>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</si>
  <si>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</si>
  <si>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</si>
  <si>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</si>
  <si>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</si>
  <si>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</si>
  <si>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</si>
  <si>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</si>
  <si>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</si>
  <si>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</si>
  <si>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</si>
  <si>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</si>
  <si>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</si>
  <si>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</si>
  <si>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</si>
  <si>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</si>
  <si>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</si>
  <si>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logical</t>
  </si>
  <si>
    <t>да</t>
  </si>
  <si>
    <t>нет</t>
  </si>
  <si>
    <t>year_list</t>
  </si>
  <si>
    <t>Республика Татарстан</t>
  </si>
  <si>
    <t>Ссылка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</si>
  <si>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</si>
  <si>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</si>
  <si>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</si>
  <si>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</si>
  <si>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</si>
  <si>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</si>
  <si>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</si>
  <si>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</si>
  <si>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</si>
  <si>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</si>
  <si>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</si>
  <si>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</si>
  <si>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</si>
  <si>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</si>
  <si>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</si>
  <si>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</si>
  <si>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</si>
  <si>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</si>
  <si>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</si>
  <si>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</si>
  <si>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</si>
  <si>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</si>
  <si>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</si>
  <si>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</si>
  <si>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</si>
  <si>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</si>
  <si>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</si>
  <si>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</si>
  <si>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</si>
  <si>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</si>
  <si>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</si>
  <si>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</si>
  <si>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</si>
  <si>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</si>
  <si>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</si>
  <si>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</si>
  <si>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</si>
  <si>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</si>
  <si>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</si>
  <si>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</si>
  <si>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</si>
  <si>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</si>
  <si>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</si>
  <si>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</si>
  <si>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</si>
  <si>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</si>
  <si>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</si>
  <si>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</si>
  <si>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</si>
  <si>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</si>
  <si>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</si>
  <si>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</si>
  <si>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</si>
  <si>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</si>
  <si>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</si>
  <si>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</si>
  <si>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</si>
  <si>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</si>
  <si>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</si>
  <si>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</si>
  <si>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</si>
  <si>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</si>
  <si>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</si>
  <si>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</si>
  <si>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</si>
  <si>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</si>
  <si>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</si>
  <si>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</si>
  <si>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</si>
  <si>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</si>
  <si>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</si>
  <si>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</si>
  <si>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</si>
  <si>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</si>
  <si>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</si>
  <si>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</si>
  <si>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</si>
  <si>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</si>
  <si>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</si>
  <si>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</si>
  <si>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et_Comm</t>
  </si>
  <si>
    <t>Комментарий</t>
  </si>
  <si>
    <t>Добавить</t>
  </si>
  <si>
    <t>Ссылки на публикации</t>
  </si>
  <si>
    <t>7</t>
  </si>
  <si>
    <t>8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</si>
  <si>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</si>
  <si>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</si>
  <si>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</si>
  <si>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</si>
  <si>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</si>
  <si>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</si>
  <si>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</si>
  <si>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</si>
  <si>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</si>
  <si>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</si>
  <si>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</si>
  <si>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</si>
  <si>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</si>
  <si>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</si>
  <si>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</si>
  <si>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</si>
  <si>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</si>
  <si>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</si>
  <si>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</si>
  <si>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</si>
  <si>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</si>
  <si>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</si>
  <si>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</si>
  <si>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</si>
  <si>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</si>
  <si>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</si>
  <si>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</si>
  <si>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</si>
  <si>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</si>
  <si>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</si>
  <si>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</si>
  <si>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</si>
  <si>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</si>
  <si>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</si>
  <si>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</si>
  <si>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</si>
  <si>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</si>
  <si>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</si>
  <si>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</si>
  <si>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</si>
  <si>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МР</t>
  </si>
  <si>
    <t>МО</t>
  </si>
  <si>
    <t>Добавить МР</t>
  </si>
  <si>
    <t>Шаблон заполняется раздельно по каждому виду тарифа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</si>
  <si>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 данный шаблон предоставлен по системе ЕИАС (региональный сегмент).</t>
  </si>
  <si>
    <t>Номер СЦХВ(СЦВО)
/SKI_number/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</si>
  <si>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</si>
  <si>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</si>
  <si>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</si>
  <si>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</si>
  <si>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</si>
  <si>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Квартал
(QUARTER)</t>
  </si>
  <si>
    <t>I квартал</t>
  </si>
  <si>
    <t>II квартал</t>
  </si>
  <si>
    <t>III квартал</t>
  </si>
  <si>
    <t>IV квартал</t>
  </si>
  <si>
    <t>Задайте период регулирования, выбрав квартал и год из соответствующих списков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</si>
  <si>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</si>
  <si>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</si>
  <si>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</si>
  <si>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</si>
  <si>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</si>
  <si>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</si>
  <si>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</si>
  <si>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</si>
  <si>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</si>
  <si>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 xml:space="preserve"> - не обязательные для заполнения</t>
  </si>
  <si>
    <t>et_List01_2</t>
  </si>
  <si>
    <t>et_List04_1</t>
  </si>
  <si>
    <t>et_List04_2</t>
  </si>
  <si>
    <t>et_List04_3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</si>
  <si>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тарифов (на официальном сайте органа местного самоуправления поселения или городского округа в случае передачи законом субъекта Российской Федерации полномочий по утверждению тарифов в сфере водоснабжения и водоотведения органам местного самоуправления) предусмотрено пунктом 3 (а) постановления Правительства №6 от 17.01.2013</t>
  </si>
  <si>
    <t>Лог обновления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</si>
  <si>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</si>
  <si>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</si>
  <si>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</si>
  <si>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</si>
  <si>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</si>
  <si>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</si>
  <si>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</si>
  <si>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</si>
  <si>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</si>
  <si>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</si>
  <si>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</si>
  <si>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</si>
  <si>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</si>
  <si>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</si>
  <si>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</si>
  <si>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</si>
  <si>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modList03</t>
  </si>
  <si>
    <t>modList04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</si>
  <si>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</si>
  <si>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</si>
  <si>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</si>
  <si>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</si>
  <si>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</si>
  <si>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</si>
  <si>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</si>
  <si>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Кратко охарактеризуйте тариф, в отношении которого заполняете шаблон</t>
  </si>
  <si>
    <t>Централизованная система холодного водоснабжения - комплекс технологически связанных между собой инженерных сооружений, предназначенных для водоподготовки, транспортировки и подачи питьевой и (или) технической воды абонентам (Федеральный закон от 07.12.2011 N 416-ФЗ "О водоснабжении и водоотведении", ст.2, п. 29)</t>
  </si>
  <si>
    <t>Список ЦСХВС</t>
  </si>
  <si>
    <t>=ЕСЛИ(region_name="Ханты-Мансийский автономный округ";"Принадлежность к соответствующей централизованной системе "&amp;TSphere_full;"Кратко охарактеризуйте тариф, в отношении которого заполняете шаблон")</t>
  </si>
  <si>
    <t>горячего водоснабжения</t>
  </si>
  <si>
    <t>ТС</t>
  </si>
  <si>
    <t>WARM</t>
  </si>
  <si>
    <t>JKH.OPEN.INFO.ORG.WARM</t>
  </si>
  <si>
    <t>0.1</t>
  </si>
  <si>
    <r>
      <rPr>
        <sz val="11"/>
        <color theme="1"/>
        <rFont val="Calibri"/>
        <family val="2"/>
        <charset val="204"/>
        <scheme val="minor"/>
      </rPr>
      <t>Тип отчета</t>
    </r>
    <r>
      <rPr>
        <sz val="11"/>
        <color theme="1"/>
        <rFont val="Calibri"/>
        <family val="2"/>
        <charset val="204"/>
        <scheme val="minor"/>
      </rPr>
      <t xml:space="preserve">
data_type</t>
    </r>
  </si>
  <si>
    <t>Дата внесения изменений в информацию, подлежащую раскрытию</t>
  </si>
  <si>
    <t>et_List02</t>
  </si>
  <si>
    <t>Описание системы теплоснабжения</t>
  </si>
  <si>
    <t>Добавить вид тарифа</t>
  </si>
  <si>
    <t>Добавить описание</t>
  </si>
  <si>
    <t>Передача+Сбыт</t>
  </si>
  <si>
    <t>Передача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</si>
  <si>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</si>
  <si>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</si>
  <si>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</si>
  <si>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</si>
  <si>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</si>
  <si>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Вид деятельности, на которую установлен тариф /kind_of_activity_WARM/</t>
  </si>
  <si>
    <t>виды тарифа
/kind_group_rates/</t>
  </si>
  <si>
    <t>тариф на тепловую энергию (мощность),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более, в соответствии с установленными предельными (минимальными и (или) максимальными) уровнями указанных тарифов</t>
  </si>
  <si>
    <t>тариф на тепловую энергию (мощность), поставляемую другим теплоснабжающим организациям теплоснабжающими организациями</t>
  </si>
  <si>
    <t>тариф 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t>
  </si>
  <si>
    <t>тариф на теплоноситель, поставляемый теплоснабжающими организациями потребителям, другим теплоснабжающим организациям</t>
  </si>
  <si>
    <t>тариф на услуги по передаче тепловой энергии, теплоносителя</t>
  </si>
  <si>
    <t>тариф на горячую воду в открытых системах теплоснабжения (горячего водоснабжения)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</si>
  <si>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</si>
  <si>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подключение к системе теплоснабжения</t>
  </si>
  <si>
    <t>тариф на тепловую энергию (мощность), отпускаемую от источника (источников) тепловой энергии</t>
  </si>
  <si>
    <t>тариф на тепловую энергию (мощность), поставляемую теплоснабжающим (теплосетевым) организациям с целью компенсации потерь тепловой энергии</t>
  </si>
  <si>
    <t>Наименование</t>
  </si>
  <si>
    <t>Сведения</t>
  </si>
  <si>
    <t>Адрес электронной почты регулируемой организации</t>
  </si>
  <si>
    <t xml:space="preserve">установленная тепловая мощность, Гкал/ч </t>
  </si>
  <si>
    <t>количество котельных, шт. *</t>
  </si>
  <si>
    <t>9.1</t>
  </si>
  <si>
    <t>в сфере ТЭ</t>
  </si>
  <si>
    <t>9.2</t>
  </si>
  <si>
    <t>в сфере ВС/ВО</t>
  </si>
  <si>
    <t>9.3</t>
  </si>
  <si>
    <t>в сфере ТБО</t>
  </si>
  <si>
    <t>9.4</t>
  </si>
  <si>
    <t>в сфере ЭЭ</t>
  </si>
  <si>
    <t>Ответственный за предоставление информации по системе ЕИАС</t>
  </si>
  <si>
    <t>L12.1</t>
  </si>
  <si>
    <t>Ответственный.ФИО</t>
  </si>
  <si>
    <t>Фамилия, имя, отчество:</t>
  </si>
  <si>
    <t>L12.2</t>
  </si>
  <si>
    <t>Ответственный.Должность</t>
  </si>
  <si>
    <t>Должность:</t>
  </si>
  <si>
    <t>L12.3</t>
  </si>
  <si>
    <t>Ответственный.Телефон</t>
  </si>
  <si>
    <t>Контактный телефон:</t>
  </si>
  <si>
    <t>L12.4</t>
  </si>
  <si>
    <t>Ответственный. E-Mail</t>
  </si>
  <si>
    <t>e-mail:</t>
  </si>
  <si>
    <t>add_List01_1</t>
  </si>
  <si>
    <t>4.7</t>
  </si>
  <si>
    <t>количество теплоэлектростанций, шт.</t>
  </si>
  <si>
    <t>установленная электрическая мощность</t>
  </si>
  <si>
    <t>единицы измерения</t>
  </si>
  <si>
    <t>количество тепловых станций, шт.</t>
  </si>
  <si>
    <t>установленная тепловая мощность, Гкал/ч</t>
  </si>
  <si>
    <t>количество центральных тепловых пунктов, шт.</t>
  </si>
  <si>
    <t>протяженность разводящих сетей (в однотрубном исчислении), км</t>
  </si>
  <si>
    <t>протяженность магистральных сетей (в однотрубном исчислении), км</t>
  </si>
  <si>
    <t>Добавить систему теплоснобжения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</si>
  <si>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</si>
  <si>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</si>
  <si>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</si>
  <si>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</si>
  <si>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</si>
  <si>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</si>
  <si>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</si>
  <si>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</si>
  <si>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</si>
  <si>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</si>
  <si>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</si>
  <si>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</si>
  <si>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</si>
  <si>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</si>
  <si>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</si>
  <si>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</si>
  <si>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</si>
  <si>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</si>
  <si>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</si>
  <si>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</si>
  <si>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</si>
  <si>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</si>
  <si>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</si>
  <si>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</si>
  <si>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</si>
  <si>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</si>
  <si>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</si>
  <si>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</si>
  <si>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</si>
  <si>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</si>
  <si>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</si>
  <si>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</si>
  <si>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</si>
  <si>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</si>
  <si>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</si>
  <si>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</si>
  <si>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</si>
  <si>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</si>
  <si>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</si>
  <si>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</si>
  <si>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</si>
  <si>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</si>
  <si>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</si>
  <si>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</si>
  <si>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</si>
  <si>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</si>
  <si>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</si>
  <si>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</si>
  <si>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</si>
  <si>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</si>
  <si>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</si>
  <si>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list_ed</t>
  </si>
  <si>
    <t>кВтч</t>
  </si>
  <si>
    <t>МВт</t>
  </si>
  <si>
    <t>list_url</t>
  </si>
  <si>
    <t>list_email</t>
  </si>
  <si>
    <t>ссылка на сайт</t>
  </si>
  <si>
    <t>адрес электронной почты</t>
  </si>
  <si>
    <t>отсутствует</t>
  </si>
  <si>
    <t>Номер</t>
  </si>
  <si>
    <t>Официальное печатное издание</t>
  </si>
  <si>
    <t>modfrmRezimChoose</t>
  </si>
  <si>
    <t>et_List05</t>
  </si>
  <si>
    <t>Сведения об изменении</t>
  </si>
  <si>
    <t>Режим налогообложения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</si>
  <si>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</si>
  <si>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</si>
  <si>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</si>
  <si>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</si>
  <si>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</si>
  <si>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</si>
  <si>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</si>
  <si>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</si>
  <si>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Без дифференциации</t>
  </si>
  <si>
    <t>Вид тарифа
/list_of_tariff/</t>
  </si>
  <si>
    <t>mr_id</t>
  </si>
  <si>
    <t>Фамилия, имя и отчество руководителя регулируемой организации</t>
  </si>
  <si>
    <t>sys_id</t>
  </si>
  <si>
    <t>MR_LIST</t>
  </si>
  <si>
    <t>modfrmReestrObj</t>
  </si>
  <si>
    <t>Добавить режим работы</t>
  </si>
  <si>
    <t>et_List04_0</t>
  </si>
  <si>
    <t>Фамилия, имя, отчество руководителя</t>
  </si>
  <si>
    <t>ID_TARIFF_NAME</t>
  </si>
  <si>
    <t>VED_NAME</t>
  </si>
  <si>
    <t>Фирменное наименование юридического лица (согласно уставу регулируемой организации)</t>
  </si>
  <si>
    <t>Официальный сайт регулируемой организации в сети «Интернет»</t>
  </si>
  <si>
    <t>REESTR_VT</t>
  </si>
  <si>
    <t>REESTR_VED</t>
  </si>
  <si>
    <t>Вид регулируемой деятельности</t>
  </si>
  <si>
    <t/>
  </si>
  <si>
    <t>DATA_URL</t>
  </si>
  <si>
    <t>https://tariff.eias.ru/procwsxls/</t>
  </si>
  <si>
    <t>LINK_RANGE</t>
  </si>
  <si>
    <t>ID</t>
  </si>
  <si>
    <t>LINK_NAME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</si>
  <si>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</t>
  </si>
  <si>
    <t>Информация</t>
  </si>
  <si>
    <t>Параметры формы</t>
  </si>
  <si>
    <t>Наименование параметра</t>
  </si>
  <si>
    <t>Описание параметров формы</t>
  </si>
  <si>
    <t>Указывается наименование субъекта Российской Федерации</t>
  </si>
  <si>
    <t>Данные о регулируемой организации</t>
  </si>
  <si>
    <t>x</t>
  </si>
  <si>
    <t>2.1</t>
  </si>
  <si>
    <t>2.2</t>
  </si>
  <si>
    <t>2.3</t>
  </si>
  <si>
    <t>2.4</t>
  </si>
  <si>
    <t>2.5</t>
  </si>
  <si>
    <t>фирменное наименование юридического лица</t>
  </si>
  <si>
    <t>код причины постановки на учет (КПП)</t>
  </si>
  <si>
    <t>идентификационный номер налогоплательщика (ИНН)</t>
  </si>
  <si>
    <t>основной государственный регистрационный номер (ОГРН)</t>
  </si>
  <si>
    <t>дата присвоения ОГРН</t>
  </si>
  <si>
    <t>2.6</t>
  </si>
  <si>
    <t>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</si>
  <si>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3.1</t>
  </si>
  <si>
    <t>фамилия, имя и отчество должностного лица</t>
  </si>
  <si>
    <t>фамилия должностного лица</t>
  </si>
  <si>
    <t>имя должностного лица</t>
  </si>
  <si>
    <t>отчество должностного лица</t>
  </si>
  <si>
    <t>должность</t>
  </si>
  <si>
    <t>контактный телефон</t>
  </si>
  <si>
    <t>3.2</t>
  </si>
  <si>
    <t>3.3</t>
  </si>
  <si>
    <t>3.4</t>
  </si>
  <si>
    <t>3.1.1</t>
  </si>
  <si>
    <t>3.1.2</t>
  </si>
  <si>
    <t>3.1.3</t>
  </si>
  <si>
    <t>фамилия руководителя</t>
  </si>
  <si>
    <t>имя руководителя</t>
  </si>
  <si>
    <t>отчество руководителя</t>
  </si>
  <si>
    <t>4.1</t>
  </si>
  <si>
    <t>4.2</t>
  </si>
  <si>
    <t>4.3</t>
  </si>
  <si>
    <t>Почтовый адрес органов управления регулируемой организации</t>
  </si>
  <si>
    <t>7.1</t>
  </si>
  <si>
    <t>Режим работы</t>
  </si>
  <si>
    <t>режим работы абонентских отделов</t>
  </si>
  <si>
    <t>режим работы сбытовых подразделений</t>
  </si>
  <si>
    <t>режим работы диспетчерских служб</t>
  </si>
  <si>
    <t>10.1</t>
  </si>
  <si>
    <t>Дата присвоения ОГРН указывается в виде «ДД.ММ.ГГГГ».</t>
  </si>
  <si>
    <t>Указывается имя руководителя регулируемой организации в соответствии с паспортными данными физического лица.</t>
  </si>
  <si>
    <t>Указывается фамилия руководителя регулируемой организации в соответствии с паспортными данными физического лица.</t>
  </si>
  <si>
    <t>Указывается основной государственный регистрационный номер юридического лица.</t>
  </si>
  <si>
    <t>Указывается код причины постановки на учет (при наличии).</t>
  </si>
  <si>
    <t>Указывается идентификационный номер налогоплательщика.</t>
  </si>
  <si>
    <t>Фирменное наименование юридического лица указывается согласно уставу регулируемой организации.</t>
  </si>
  <si>
    <t>Указывается наименование субъекта Российской Федерации.</t>
  </si>
  <si>
    <t>Контактные телефоны регулируемой организации</t>
  </si>
  <si>
    <t>Указывается адрес официального сайта регулируемой организации в сети «Интернет». В случае отсутствия официального сайта регулируемой организации в сети «Интернет» указывается «Отсутствует».</t>
  </si>
  <si>
    <t>Указывается режим работы регулируемой организации. В случае наличия нескольких режимов работы регулируемой организации, информация по каждому из них указывается в отдельной строке.</t>
  </si>
  <si>
    <t>Указывается режим работы абонентских отделов регулируемой организации. В случае наличия нескольких абонентских отделов и (или) режимов работы абонентских отделов, информация по каждому из них указывается в отдельной строке.</t>
  </si>
  <si>
    <t>Указывается режим работы сбытовых подразделений регулируемой организации. В случае наличия нескольких сбытовых подразделений и (или) режимов работы сбытовых подразделений, информация по каждому из них указывается в отдельной строке.</t>
  </si>
  <si>
    <t>Добавить контактный телефон</t>
  </si>
  <si>
    <t>В случае отсутствия доступа к сети «Интернет» на территории выбранного муниципального образования в колонке «Отсутствует доступ к сети «Интернет»» указывается «Да». 
В колонке «Ссылка на документ» указывается материал в виде ссылки на документ, подтверждающий отсутствие сети «Интернет» на территории выбранного муниципального образования, предварительно загруженный в хранилище данных ФГИС ЕИАС.
В случае отсутствия доступа к сети «Интернет» на территории нескольких муниципальных районов (муниципальных образований) информация по каждому из них указывается в отдельной строке.</t>
  </si>
  <si>
    <t>Отсутствует доступ к сети «Интернет»</t>
  </si>
  <si>
    <t>Ссылка на документ</t>
  </si>
  <si>
    <r>
      <t>Форма 1.0.1 Основные параметры раскрываемой информации</t>
    </r>
    <r>
      <rPr>
        <sz val="11"/>
        <color theme="1"/>
        <rFont val="Calibri"/>
        <family val="2"/>
        <charset val="204"/>
        <scheme val="minor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</si>
  <si>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</si>
  <si>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</si>
  <si>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</si>
  <si>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</si>
  <si>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</si>
  <si>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</si>
  <si>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</si>
  <si>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</si>
  <si>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Добавить территорию</t>
  </si>
  <si>
    <r>
      <t xml:space="preserve">  </t>
    </r>
    <r>
      <rPr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 xml:space="preserve"> Информация по данной форме публикуется при раскрытии информации по каждой из форм.</t>
    </r>
  </si>
  <si>
    <t>Форма публикации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</si>
  <si>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</si>
  <si>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</si>
  <si>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Добавить строку</t>
  </si>
  <si>
    <t>Сведения об изменениях в первоначально опубликованной информации*</t>
  </si>
  <si>
    <t>Почтовый адрес регулируемой организации</t>
  </si>
  <si>
    <t>Отсутствует Интернет в границах территории МО, где организация осуществляет регулируемые виды деятельности</t>
  </si>
  <si>
    <t>Дата предоставления информации</t>
  </si>
  <si>
    <t>Тип отчета</t>
  </si>
  <si>
    <t>первичное раскрытие информации</t>
  </si>
  <si>
    <t>Наименование организации</t>
  </si>
  <si>
    <t>Добавить централизованную систему</t>
  </si>
  <si>
    <t>modCheckCyan</t>
  </si>
  <si>
    <t>Форма 1.0.1</t>
  </si>
  <si>
    <t>Форма 1.0.2</t>
  </si>
  <si>
    <t>modServiceModule</t>
  </si>
  <si>
    <t>REESTR_MO_FILTER</t>
  </si>
  <si>
    <t>modList07</t>
  </si>
  <si>
    <t>et_List07</t>
  </si>
  <si>
    <t>* Лист заполняется в случае, если на Титульном листе в поле "Тип отчета" выбрано значение «корректировка раскрытой ранее информации».</t>
  </si>
  <si>
    <t>et_List05(_1,_2,_3,_4)</t>
  </si>
  <si>
    <t>режим работы регулируемой организации</t>
  </si>
  <si>
    <t>10.2</t>
  </si>
  <si>
    <t>10.3</t>
  </si>
  <si>
    <t>10.4</t>
  </si>
  <si>
    <t>Указывается наименование вида регулируемой деятельности.</t>
  </si>
  <si>
    <t>Перечень форм
(kind_of_forms)</t>
  </si>
  <si>
    <t>Основные параметры раскрываемой информации</t>
  </si>
  <si>
    <t>Общая информация об объектах холодного водоснабжения регулируемой организации</t>
  </si>
  <si>
    <t>Информация об отсутствии сети «Интернет»</t>
  </si>
  <si>
    <t>флаг используемости ЦС</t>
  </si>
  <si>
    <t>флаг используемости ВД</t>
  </si>
  <si>
    <t>копия цс</t>
  </si>
  <si>
    <t>копия вд</t>
  </si>
  <si>
    <t>копия мр</t>
  </si>
  <si>
    <t>копия мо</t>
  </si>
  <si>
    <t>ВД с листа Форма 2.1.2
(kind_of_VD_on_sheet)</t>
  </si>
  <si>
    <t>список ЦС с листа Форма 2.1.2
(kind_of_CS_on_sheet)</t>
  </si>
  <si>
    <t>et_List05_withDIff</t>
  </si>
  <si>
    <t>et_List05_withOutDIff</t>
  </si>
  <si>
    <t>флаг пункта</t>
  </si>
  <si>
    <t>cs</t>
  </si>
  <si>
    <t>vd</t>
  </si>
  <si>
    <t>mr</t>
  </si>
  <si>
    <t>mo</t>
  </si>
  <si>
    <t>список ЦС с листа Форма 1.0.1 с учетом использованных из общего списка
(kind_of_CS_on_sheet_filter)</t>
  </si>
  <si>
    <t>ВД с листа Форма 1.0.1 с учетом использованных из общего списка
(kind_of_VD_on_sheet_filter)</t>
  </si>
  <si>
    <t>0</t>
  </si>
  <si>
    <t>копия октмо</t>
  </si>
  <si>
    <t>Дата последнего обновления реестра МР/МО:_x000D_
25.09.2018 14:23:28</t>
  </si>
  <si>
    <t>Обратиться за помощью в службу технической поддержки</t>
  </si>
  <si>
    <t>Инструкция по загрузке сопроводительных материалов</t>
  </si>
  <si>
    <t>Инструкция по работе с отчетной формой</t>
  </si>
  <si>
    <t xml:space="preserve"> - с выбором значений по двойному клику</t>
  </si>
  <si>
    <t>modList05</t>
  </si>
  <si>
    <t>modHTTP</t>
  </si>
  <si>
    <t>Ответственный за заполнение формы</t>
  </si>
  <si>
    <t>Фамилия, имя, отчество</t>
  </si>
  <si>
    <t>Должность</t>
  </si>
  <si>
    <t>Контактный телефон</t>
  </si>
  <si>
    <t>E-mail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</si>
  <si>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</si>
  <si>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г.Севастополь</t>
  </si>
  <si>
    <t>Республика Крым</t>
  </si>
  <si>
    <t>4189678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</si>
  <si>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</si>
  <si>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</si>
  <si>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</si>
  <si>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Субъект Российской Федерации</t>
  </si>
  <si>
    <t>Данные должностного лица, ответственного за размещение данных</t>
  </si>
  <si>
    <t>Указывается фамилия должностного лица регулируемой организации, ответственного за размещение данных, в соответствии с паспортными данными физического лица.</t>
  </si>
  <si>
    <t>Указывается имя должностного лица регулируемой организации, ответственного за размещение данных, в соответствии с паспортными данными физического лица.</t>
  </si>
  <si>
    <t>Указывается отчество должностного лица регулируемой организации, ответственного за размещение данных, в соответствии с паспортными данными физического лица (при наличии).</t>
  </si>
  <si>
    <t>Указывается отчество руководителя регулируемой организации в соответствии с паспортными данными физического лица (при наличии).</t>
  </si>
  <si>
    <t>Адрес местонахождения органов управления регулируемой организации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</si>
  <si>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
Данные указываются согласно наименованиям адресных объектов в ФИАС.</t>
  </si>
  <si>
    <t>Указывается номер контактного телефона регулируемой организации.
В случае наличия нескольких номеров телефонов, информация по каждому из них указывается в отдельной строке.</t>
  </si>
  <si>
    <t>Указывается режим работы диспетчерских служб регулируемой организации. В случае наличия нескольких диспетчерских служб и (или) режимов работы диспетчерских служб, информация по каждому из них указывается в отдельной строке.
В случае наличия дополнительных режимов работы регулируемой организации (подразделений регулируемой организации) информация по каждому из них указывается в отдельной строке.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</si>
  <si>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</si>
  <si>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</si>
  <si>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t xml:space="preserve">Форма 1.0.2 Информация о публикации в печатных изданиях </t>
    </r>
    <r>
      <rPr>
        <sz val="11"/>
        <color theme="1"/>
        <rFont val="Calibri"/>
        <family val="2"/>
        <charset val="204"/>
        <scheme val="minor"/>
      </rPr>
      <t>1</t>
    </r>
  </si>
  <si>
    <r>
      <rPr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</si>
  <si>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Общая информация о регулируемой организации (ТС)</t>
  </si>
  <si>
    <t>Форма 4.1.1</t>
  </si>
  <si>
    <t>Форма 4.1.2</t>
  </si>
  <si>
    <t>Форма 4.1.3</t>
  </si>
  <si>
    <t>Общая информация об организации</t>
  </si>
  <si>
    <r>
      <rPr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 xml:space="preserve">  В случае если регулируемая организация, а также единая теплоснабжающая организация, теплоснабжающая организация и теплосетевая организация в ценовых зонах теплоснабжения осуществляют несколько видов деятельности в сфере теплоснабжения, информация о которых подлежит раскрытию в соответствии со Стандартами раскрытия информации теплоснабжающими организациями, теплосетевыми организациями и органами регулирования, утвержденными постановлением Правительства Российской Федерации от 05.07.2013 № 570 «О стандартах раскрытия информации теплоснабжающими организациями, теплосетевыми организациями и органами регулирования» (Собрание законодательства Российской Федерации, 2013, № 28, ст. 3835; 2016, № 36, ст. 5421; 2017, № 37, ст. 5521; 2018, № 15 (Часть V), ст. 2156; № 30, ст. 4726), информация по каждому виду деятельности раскрывается отдельно.
В случае если регулируемыми организациями, а также едиными теплоснабжающими организациями, теплоснабжающими организациями и теплосетевыми организациями в ценовых зонах теплоснабжения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
</t>
    </r>
  </si>
  <si>
    <t>сведения о присвоении статуса единой теплоснабжающей организации</t>
  </si>
  <si>
    <t>наименование органа, присвоившего статус единой теплоснабжающей организации</t>
  </si>
  <si>
    <t>дата присвоения</t>
  </si>
  <si>
    <t>Дата присвоения статуса единой теплоснабжающей организации указывается в виде «ДД.ММ.ГГГГ».</t>
  </si>
  <si>
    <t>номер решения</t>
  </si>
  <si>
    <t>границы зоны (зон) деятельности</t>
  </si>
  <si>
    <t>Указывается описание зоны (зон) деятельности единой теплоснабжающей организации.</t>
  </si>
  <si>
    <t>Форма 4.1.2 Общая информация об объектах теплоснабжения организации</t>
  </si>
  <si>
    <r>
      <t>Форма 4.1.1 Общая информация об организации</t>
    </r>
    <r>
      <rPr>
        <sz val="11"/>
        <color theme="1"/>
        <rFont val="Calibri"/>
        <family val="2"/>
        <charset val="204"/>
        <scheme val="minor"/>
      </rPr>
      <t>1</t>
    </r>
  </si>
  <si>
    <t>Наименование системы теплоснабжения</t>
  </si>
  <si>
    <t>Протяженность магистральных сетей (в однотрубном исчислении), км.</t>
  </si>
  <si>
    <t>Протяженность разводящих сетей (в однотрубном исчислении), км.</t>
  </si>
  <si>
    <t>Количество теплоэлектростанций, шт.</t>
  </si>
  <si>
    <t>Теплоэлектростанции</t>
  </si>
  <si>
    <t>Установленная электрическая мощность</t>
  </si>
  <si>
    <t>Единицы изменения</t>
  </si>
  <si>
    <t>Установленная тепловая мощность, Гкал/ч</t>
  </si>
  <si>
    <t>Тепловые станции</t>
  </si>
  <si>
    <t>Котельные</t>
  </si>
  <si>
    <t>Количество котельных, шт.</t>
  </si>
  <si>
    <t>Количество центральных тепловых пунктов, шт.</t>
  </si>
  <si>
    <t>кВт*ч</t>
  </si>
  <si>
    <t>Единица измерения
/kind_of_unit/</t>
  </si>
  <si>
    <r>
      <rPr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 xml:space="preserve"> Указывается информация по муниципальным районам и муниципальным образованиям, на территории которых регулируемая организация осуществляет регулируемый вид деятельности в сфере теплоснабжения.</t>
    </r>
  </si>
  <si>
    <r>
      <t>Форма 4.1.3 Информация об отсутствии сети «Интернет»</t>
    </r>
    <r>
      <rPr>
        <sz val="11"/>
        <color theme="1"/>
        <rFont val="Calibri"/>
        <family val="2"/>
        <charset val="204"/>
        <scheme val="minor"/>
      </rPr>
      <t>1</t>
    </r>
  </si>
  <si>
    <t>Тип теплоснабжающей организации</t>
  </si>
  <si>
    <t>Регулируемая организация</t>
  </si>
  <si>
    <t>Единая теплоснабжающая организация</t>
  </si>
  <si>
    <t>Теплоснабжающая организация в ценовой зоне теплоснабжения</t>
  </si>
  <si>
    <t>Теплосетевая организация в ценовой зоне теплоснабжения</t>
  </si>
  <si>
    <r>
      <rPr>
        <sz val="11"/>
        <color theme="1"/>
        <rFont val="Calibri"/>
        <family val="2"/>
        <charset val="204"/>
        <scheme val="minor"/>
      </rPr>
      <t>Тип организации</t>
    </r>
    <r>
      <rPr>
        <sz val="11"/>
        <color theme="1"/>
        <rFont val="Calibri"/>
        <family val="2"/>
        <charset val="204"/>
        <scheme val="minor"/>
      </rPr>
      <t xml:space="preserve">
kind_of_org_type</t>
    </r>
  </si>
  <si>
    <t>изменения в раскрытой ранее информации</t>
  </si>
  <si>
    <t>Информация в строках 2.7.x.1 – 2.7.x.4 указывается только едиными теплоснабжающими организациями.</t>
  </si>
  <si>
    <t>Дифференциация информации по централизованным системам теплоснабжения</t>
  </si>
  <si>
    <t>Количество тепловых станций, шт.</t>
  </si>
  <si>
    <t>Значения протяженности сетей, показателей в блоках «Теплоэлектростанции», «Тепловые станции», «Котельные» (за исключением колонки «Единицы измерения»), количества центральных тепловых пунктов указываются в виде неотрицательных чисел.
В случае отсутствия тепловых сетей, теплоэлектростанций, тепловых станций, котельных, центральных тепловых пунктов в соответствующей колонке указывается значение 0.
В колонке «Единицы изменения» в блоке «Теплоэлектростанции» выбирается одно из значений: кВт*ч или МВт.
В случае оказания услуг в нескольких системах теплоснабжения информация по каждой из них указывается в отдельной строке.</t>
  </si>
  <si>
    <t>Проверка доступных обновлений...</t>
  </si>
  <si>
    <t>Нет доступных обновлений для шаблона с кодом FAS.JKH.OPEN.INFO.ORG.WARM!</t>
  </si>
  <si>
    <t>20.01.2021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</si>
  <si>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</si>
  <si>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</si>
  <si>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</si>
  <si>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</si>
  <si>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</si>
  <si>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</si>
  <si>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</si>
  <si>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</si>
  <si>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2638</t>
  </si>
  <si>
    <t>31436971</t>
  </si>
  <si>
    <t>"Чапаевский механический завод" - филиал ФКП  "Научно-производственное объединение"Казанский завод точного машиностроения"</t>
  </si>
  <si>
    <t>1654001773</t>
  </si>
  <si>
    <t>633043001</t>
  </si>
  <si>
    <t>08-07-2020 00:00:00</t>
  </si>
  <si>
    <t>26485500</t>
  </si>
  <si>
    <t>АО  “Сызранский нефтеперерабатывающий завод”</t>
  </si>
  <si>
    <t>6325004584</t>
  </si>
  <si>
    <t>997250001</t>
  </si>
  <si>
    <t>24-06-1994 00:00:00</t>
  </si>
  <si>
    <t>26322473</t>
  </si>
  <si>
    <t>АО "Арконик СМЗ"</t>
  </si>
  <si>
    <t>6310000160</t>
  </si>
  <si>
    <t>631050001</t>
  </si>
  <si>
    <t>27755319</t>
  </si>
  <si>
    <t>АО "ВолгаУралТранс"</t>
  </si>
  <si>
    <t>6317023248</t>
  </si>
  <si>
    <t>631701001</t>
  </si>
  <si>
    <t>26485475</t>
  </si>
  <si>
    <t>АО "Газпром теплоэнерго Тольятти"</t>
  </si>
  <si>
    <t>6322036965</t>
  </si>
  <si>
    <t>638201001</t>
  </si>
  <si>
    <t>30354412</t>
  </si>
  <si>
    <t>АО "Главное управление жилищно-коммунального хозяйства"</t>
  </si>
  <si>
    <t>5116000922</t>
  </si>
  <si>
    <t>631743001</t>
  </si>
  <si>
    <t>26485575</t>
  </si>
  <si>
    <t>АО "КНПЗ"</t>
  </si>
  <si>
    <t>6314006396</t>
  </si>
  <si>
    <t>15-10-2002 00:00:00</t>
  </si>
  <si>
    <t>26485577</t>
  </si>
  <si>
    <t>АО "Международный аэропорт "Курумоч"</t>
  </si>
  <si>
    <t>6313036408</t>
  </si>
  <si>
    <t>26485720</t>
  </si>
  <si>
    <t>АО "ННК"</t>
  </si>
  <si>
    <t>6330017980</t>
  </si>
  <si>
    <t>26322430</t>
  </si>
  <si>
    <t>АО "Похвистневоэнерго"</t>
  </si>
  <si>
    <t>6372020696</t>
  </si>
  <si>
    <t>637201001</t>
  </si>
  <si>
    <t>26485518</t>
  </si>
  <si>
    <t>АО "Предприятие тепловых сетей"</t>
  </si>
  <si>
    <t>6315530348</t>
  </si>
  <si>
    <t>26485687</t>
  </si>
  <si>
    <t>АО "РКЦ "Прогресс"</t>
  </si>
  <si>
    <t>6312139922</t>
  </si>
  <si>
    <t>997450001</t>
  </si>
  <si>
    <t>28823140</t>
  </si>
  <si>
    <t>АО "Самаранефтегаз"</t>
  </si>
  <si>
    <t>6315229162</t>
  </si>
  <si>
    <t>997150001</t>
  </si>
  <si>
    <t>26772152</t>
  </si>
  <si>
    <t>АО "ТРАНСНЕФТЬ-ПРИКАМЬЕ"</t>
  </si>
  <si>
    <t>1645000340</t>
  </si>
  <si>
    <t>590502001</t>
  </si>
  <si>
    <t>15-06-2004 00:00:00</t>
  </si>
  <si>
    <t>26485381</t>
  </si>
  <si>
    <t>АО "Теплоэнергокомпания"</t>
  </si>
  <si>
    <t>6330033728</t>
  </si>
  <si>
    <t>633001001</t>
  </si>
  <si>
    <t>28047458</t>
  </si>
  <si>
    <t>АО "Тольяттисинтез"</t>
  </si>
  <si>
    <t>6323106975</t>
  </si>
  <si>
    <t>632401001</t>
  </si>
  <si>
    <t>30949378</t>
  </si>
  <si>
    <t>АО "Транснефть - Прикамье" Ромашкинское РНУ</t>
  </si>
  <si>
    <t>164902000</t>
  </si>
  <si>
    <t>26322502</t>
  </si>
  <si>
    <t>АО “Авиакор - авиационный завод”</t>
  </si>
  <si>
    <t>6312040056</t>
  </si>
  <si>
    <t>631201001</t>
  </si>
  <si>
    <t>26485550</t>
  </si>
  <si>
    <t>АО “Волгабурмаш”</t>
  </si>
  <si>
    <t>6314041136</t>
  </si>
  <si>
    <t>631401001</t>
  </si>
  <si>
    <t>26485187</t>
  </si>
  <si>
    <t>АО “Газэнергострой”</t>
  </si>
  <si>
    <t>6315354893</t>
  </si>
  <si>
    <t>631501001</t>
  </si>
  <si>
    <t>26485541</t>
  </si>
  <si>
    <t>АО “МЯГКАЯ КРОВЛЯ”</t>
  </si>
  <si>
    <t>6311012433</t>
  </si>
  <si>
    <t>631101001</t>
  </si>
  <si>
    <t>26485717</t>
  </si>
  <si>
    <t>АО “Новокуйбышевский нефтеперерабатывающий завод”</t>
  </si>
  <si>
    <t>6330000553</t>
  </si>
  <si>
    <t>26485379</t>
  </si>
  <si>
    <t>АО “ПРОМСИНТЕЗ”</t>
  </si>
  <si>
    <t>6335007320</t>
  </si>
  <si>
    <t>26485308</t>
  </si>
  <si>
    <t>АО “РЭУ” “Самарский”</t>
  </si>
  <si>
    <t>7714783092</t>
  </si>
  <si>
    <t>631143001</t>
  </si>
  <si>
    <t>26485544</t>
  </si>
  <si>
    <t>АО “Самарская управляющая теплоэнергетическая компания”</t>
  </si>
  <si>
    <t>6314018560</t>
  </si>
  <si>
    <t>31-12-2018 00:00:00</t>
  </si>
  <si>
    <t>26485395</t>
  </si>
  <si>
    <t>АО “ТЕВИС”</t>
  </si>
  <si>
    <t>6320000561</t>
  </si>
  <si>
    <t>632001001</t>
  </si>
  <si>
    <t>31023294</t>
  </si>
  <si>
    <t>АО «Самаранефтепродукт»</t>
  </si>
  <si>
    <t>6317019121</t>
  </si>
  <si>
    <t>26322535</t>
  </si>
  <si>
    <t>АО «Транснефть-Приволга»</t>
  </si>
  <si>
    <t>6317024749</t>
  </si>
  <si>
    <t>560202001</t>
  </si>
  <si>
    <t>26485294</t>
  </si>
  <si>
    <t>АО «Транснефть-Приволга» (филиал РНУ)</t>
  </si>
  <si>
    <t>631702003</t>
  </si>
  <si>
    <t>31014933</t>
  </si>
  <si>
    <t>ГАУ «ЦИК СО»</t>
  </si>
  <si>
    <t>6315856452</t>
  </si>
  <si>
    <t>26485777</t>
  </si>
  <si>
    <t>ГБО СПО КГТ</t>
  </si>
  <si>
    <t>6350000745</t>
  </si>
  <si>
    <t>635001001</t>
  </si>
  <si>
    <t>01-01-2016 00:00:00</t>
  </si>
  <si>
    <t>31192245</t>
  </si>
  <si>
    <t>ГБПОУ "Кинель-Черкасский сельскохозяйственный техникум"</t>
  </si>
  <si>
    <t>6372000146</t>
  </si>
  <si>
    <t>28047698</t>
  </si>
  <si>
    <t>ГБУ СО "Самарский областной геронтологический центр"</t>
  </si>
  <si>
    <t>6313011273</t>
  </si>
  <si>
    <t>631301001</t>
  </si>
  <si>
    <t>28497155</t>
  </si>
  <si>
    <t>ГБУЗ "Самарский областной клинический наркологический диспансер"</t>
  </si>
  <si>
    <t>6314010307</t>
  </si>
  <si>
    <t>26485532</t>
  </si>
  <si>
    <t>ГБУЗ “Cамарская областная клиническая станция переливания крови”</t>
  </si>
  <si>
    <t>6316003425</t>
  </si>
  <si>
    <t>631601001</t>
  </si>
  <si>
    <t>26485566</t>
  </si>
  <si>
    <t>Дирекция по тепловодоснабжению – структурное подразделение КбшЖД – Филиала ОАО "РЖД"</t>
  </si>
  <si>
    <t>7708503727</t>
  </si>
  <si>
    <t>631131048</t>
  </si>
  <si>
    <t>28823281</t>
  </si>
  <si>
    <t>ЗАО "КОММУН-ЭНЕРГО"</t>
  </si>
  <si>
    <t>6318237549</t>
  </si>
  <si>
    <t>631801001</t>
  </si>
  <si>
    <t>28455520</t>
  </si>
  <si>
    <t>ЗАО "Кинельский хлебозавод"</t>
  </si>
  <si>
    <t>6350021946</t>
  </si>
  <si>
    <t>26485498</t>
  </si>
  <si>
    <t>ЗАО "Сызранская теплоэнергетическая компания"</t>
  </si>
  <si>
    <t>6325028610</t>
  </si>
  <si>
    <t>632501001</t>
  </si>
  <si>
    <t>01-03-2018 00:00:00</t>
  </si>
  <si>
    <t>26774814</t>
  </si>
  <si>
    <t>ЗАО "Энергетика и связь строительства</t>
  </si>
  <si>
    <t>6320005633</t>
  </si>
  <si>
    <t>16-08-2002 00:00:00</t>
  </si>
  <si>
    <t>26485537</t>
  </si>
  <si>
    <t>ЗАО “КоммунЭНЕРГО”</t>
  </si>
  <si>
    <t>6318160254</t>
  </si>
  <si>
    <t>31-12-2017 00:00:00</t>
  </si>
  <si>
    <t>26485546</t>
  </si>
  <si>
    <t>ЗАО “Самарский завод Нефтемаш”</t>
  </si>
  <si>
    <t>6314007537</t>
  </si>
  <si>
    <t>26485128</t>
  </si>
  <si>
    <t>ЗАО “Северный ключ”</t>
  </si>
  <si>
    <t>6379000674</t>
  </si>
  <si>
    <t>635701001</t>
  </si>
  <si>
    <t>26485701</t>
  </si>
  <si>
    <t>ЗАО ПКФ “Волгоэнерготехкомплект”</t>
  </si>
  <si>
    <t>6316000431</t>
  </si>
  <si>
    <t>01-12-2018 00:00:00</t>
  </si>
  <si>
    <t>26641484</t>
  </si>
  <si>
    <t>ЗАО СИПФ “САМИНВЕСТ”</t>
  </si>
  <si>
    <t>6315328050</t>
  </si>
  <si>
    <t>637601001</t>
  </si>
  <si>
    <t>01-01-2011 00:00:00</t>
  </si>
  <si>
    <t>17-07-2011 00:00:00</t>
  </si>
  <si>
    <t>26485548</t>
  </si>
  <si>
    <t>ЗАО фирма “Галантерея”</t>
  </si>
  <si>
    <t>6312014313</t>
  </si>
  <si>
    <t>28237568</t>
  </si>
  <si>
    <t>ИП Гращенков В.В.</t>
  </si>
  <si>
    <t>637200358828</t>
  </si>
  <si>
    <t>31432165</t>
  </si>
  <si>
    <t>ИП Марзан Н.А.</t>
  </si>
  <si>
    <t>637200051650</t>
  </si>
  <si>
    <t>27-03-2006 00:00:00</t>
  </si>
  <si>
    <t>28546014</t>
  </si>
  <si>
    <t>ИП Самородов С.Ф.</t>
  </si>
  <si>
    <t>637101834265</t>
  </si>
  <si>
    <t>31347327</t>
  </si>
  <si>
    <t>ИЭВБ РАН – филиал СамНЦ РАН</t>
  </si>
  <si>
    <t>6316032112</t>
  </si>
  <si>
    <t>632443001</t>
  </si>
  <si>
    <t>01-07-2019 00:00:00</t>
  </si>
  <si>
    <t>28980244</t>
  </si>
  <si>
    <t>ИЭВБ РАН Федеральное государственное бюджетное учреждение науки Институт экологии Волжского бассейна Российской академии наук</t>
  </si>
  <si>
    <t>6320003869</t>
  </si>
  <si>
    <t>26485289</t>
  </si>
  <si>
    <t>КРУ АО "Транснефть - Дружба"</t>
  </si>
  <si>
    <t>3235002178</t>
  </si>
  <si>
    <t>636232001</t>
  </si>
  <si>
    <t>27086364</t>
  </si>
  <si>
    <t>Куйбышевская дирекция  по тепловодоснабжению структурное подразделение Центральной дирекции по тепловодоснабжению филиала ОАО «РЖД» (Сызранское подразделение)</t>
  </si>
  <si>
    <t>631145034</t>
  </si>
  <si>
    <t>10-06-2013 00:00:00</t>
  </si>
  <si>
    <t>26812367</t>
  </si>
  <si>
    <t>Куйбышевская дирекция  по тепловодоснабжению структурное подразделение Центральной дирекции по тепловодоснабжению филиала ПАО «РЖД»</t>
  </si>
  <si>
    <t>31228932</t>
  </si>
  <si>
    <t>МАУ Исаклинский "ЦОСОР"</t>
  </si>
  <si>
    <t>6381019577</t>
  </si>
  <si>
    <t>638101001</t>
  </si>
  <si>
    <t>22-05-2012 00:00:00</t>
  </si>
  <si>
    <t>26485819</t>
  </si>
  <si>
    <t>МБУ "Управление и обслуживание муниципального хозяйства муниципального района Кинельский"</t>
  </si>
  <si>
    <t>6350013590</t>
  </si>
  <si>
    <t>31433850</t>
  </si>
  <si>
    <t>МКП "ЖКХ Варламово"</t>
  </si>
  <si>
    <t>6325074768</t>
  </si>
  <si>
    <t>22-07-2020 00:00:00</t>
  </si>
  <si>
    <t>26641429</t>
  </si>
  <si>
    <t>МКП “Волжское”</t>
  </si>
  <si>
    <t>6325053743</t>
  </si>
  <si>
    <t>26798577</t>
  </si>
  <si>
    <t>МКП ЖКХ "Бобровское"</t>
  </si>
  <si>
    <t>6350013543</t>
  </si>
  <si>
    <t>28982060</t>
  </si>
  <si>
    <t>МП "УК ЖКХ" муниципального района Шигонский</t>
  </si>
  <si>
    <t>6325042903</t>
  </si>
  <si>
    <t>26485278</t>
  </si>
  <si>
    <t>МП “ПО ЖКХ” Клявлинского района</t>
  </si>
  <si>
    <t>6373002805</t>
  </si>
  <si>
    <t>637301001</t>
  </si>
  <si>
    <t>26485104</t>
  </si>
  <si>
    <t>МП “Шенталинское ПОЖКХ”</t>
  </si>
  <si>
    <t>6386000298</t>
  </si>
  <si>
    <t>638601001</t>
  </si>
  <si>
    <t>28792378</t>
  </si>
  <si>
    <t>МП г.о.Самара "Инженерная служба"</t>
  </si>
  <si>
    <t>6315701071</t>
  </si>
  <si>
    <t>27271268</t>
  </si>
  <si>
    <t>МП м.р. Ставропольский "СтавропольРесурсСервис"</t>
  </si>
  <si>
    <t>6382061363</t>
  </si>
  <si>
    <t>18-04-2011 00:00:00</t>
  </si>
  <si>
    <t>27567358</t>
  </si>
  <si>
    <t>МУП "Балашейское ЖКХ"</t>
  </si>
  <si>
    <t>6325056600</t>
  </si>
  <si>
    <t>30872457</t>
  </si>
  <si>
    <t>МУП "Волжские теплосети"</t>
  </si>
  <si>
    <t>6330073167</t>
  </si>
  <si>
    <t>28155005</t>
  </si>
  <si>
    <t>МУП "Жилищно-коммунальная служба муниципального района Алексеевский Самарской области"</t>
  </si>
  <si>
    <t>6377015989</t>
  </si>
  <si>
    <t>637701001</t>
  </si>
  <si>
    <t>30858166</t>
  </si>
  <si>
    <t>МУП "Коммунал сервис"</t>
  </si>
  <si>
    <t>6377011656</t>
  </si>
  <si>
    <t>01-09-2017 00:00:00</t>
  </si>
  <si>
    <t>27400625</t>
  </si>
  <si>
    <t>МУП "Коммунальщик"</t>
  </si>
  <si>
    <t>6330048844</t>
  </si>
  <si>
    <t>11-08-2011 00:00:00</t>
  </si>
  <si>
    <t>01-01-2018 00:00:00</t>
  </si>
  <si>
    <t>31369139</t>
  </si>
  <si>
    <t>МУП "Кротовка"</t>
  </si>
  <si>
    <t>6372023810</t>
  </si>
  <si>
    <t>27-12-2019 00:00:00</t>
  </si>
  <si>
    <t>29646308</t>
  </si>
  <si>
    <t>МУП "Тепло - 11"</t>
  </si>
  <si>
    <t>6330048851</t>
  </si>
  <si>
    <t>01-01-2017 00:00:00</t>
  </si>
  <si>
    <t>27622893</t>
  </si>
  <si>
    <t>МУП "Тепло Волжского района"</t>
  </si>
  <si>
    <t>6330050917</t>
  </si>
  <si>
    <t>28-12-2011 00:00:00</t>
  </si>
  <si>
    <t>30899146</t>
  </si>
  <si>
    <t>МУП "Теплообеспечение"</t>
  </si>
  <si>
    <t>6330075220</t>
  </si>
  <si>
    <t>28940223</t>
  </si>
  <si>
    <t>МУП "Теплоснабжение"</t>
  </si>
  <si>
    <t>6375193457</t>
  </si>
  <si>
    <t>637501001</t>
  </si>
  <si>
    <t>27500837</t>
  </si>
  <si>
    <t>МУП "Теплоэнергосеть"</t>
  </si>
  <si>
    <t>6375194411</t>
  </si>
  <si>
    <t>28817364</t>
  </si>
  <si>
    <t>МУП "Юбилейный" Волжского района</t>
  </si>
  <si>
    <t>6330061860</t>
  </si>
  <si>
    <t>26485191</t>
  </si>
  <si>
    <t>МУП “Волжское ЖКХ”</t>
  </si>
  <si>
    <t>6376002176</t>
  </si>
  <si>
    <t>26485338</t>
  </si>
  <si>
    <t>МУП “Волжсксельхозэнерго”</t>
  </si>
  <si>
    <t>6367120014</t>
  </si>
  <si>
    <t>636701001</t>
  </si>
  <si>
    <t>31-01-1996 00:00:00</t>
  </si>
  <si>
    <t>26485216</t>
  </si>
  <si>
    <t>МУП “ЖИЛКОМСЕРВИС”</t>
  </si>
  <si>
    <t>6376017704</t>
  </si>
  <si>
    <t>26485139</t>
  </si>
  <si>
    <t>МУП “ЖКХ “Утевское”</t>
  </si>
  <si>
    <t>6377001070</t>
  </si>
  <si>
    <t>26485135</t>
  </si>
  <si>
    <t>МУП “ЖКХ Пестравского района”</t>
  </si>
  <si>
    <t>6378000209</t>
  </si>
  <si>
    <t>26485496</t>
  </si>
  <si>
    <t>МУП “ЖЭС” г.о. Сызрань</t>
  </si>
  <si>
    <t>6325028472</t>
  </si>
  <si>
    <t>26485224</t>
  </si>
  <si>
    <t>МУП “КОММУНАЛЬНИК”</t>
  </si>
  <si>
    <t>6376016605</t>
  </si>
  <si>
    <t>26485332</t>
  </si>
  <si>
    <t>МУП “КомХоз”</t>
  </si>
  <si>
    <t>6369012303</t>
  </si>
  <si>
    <t>636901001</t>
  </si>
  <si>
    <t>26485237</t>
  </si>
  <si>
    <t>МУП “МИРНЕНСКОЕ ЖКХ”</t>
  </si>
  <si>
    <t>6376003719</t>
  </si>
  <si>
    <t>26485110</t>
  </si>
  <si>
    <t>МУП “Райжилкомхоз Сызранского района”</t>
  </si>
  <si>
    <t>6325043985</t>
  </si>
  <si>
    <t>30-05-2007 00:00:00</t>
  </si>
  <si>
    <t>26485371</t>
  </si>
  <si>
    <t>МУП “Тепло” (Борский район)</t>
  </si>
  <si>
    <t>6377011293</t>
  </si>
  <si>
    <t>26485126</t>
  </si>
  <si>
    <t>МУП “Тепло” Приволжского района</t>
  </si>
  <si>
    <t>6362014220</t>
  </si>
  <si>
    <t>636201001</t>
  </si>
  <si>
    <t>03-11-2011 00:00:00</t>
  </si>
  <si>
    <t>26485108</t>
  </si>
  <si>
    <t>МУП “Тепло” Хворостянского района</t>
  </si>
  <si>
    <t>6362015369</t>
  </si>
  <si>
    <t>26485268</t>
  </si>
  <si>
    <t>МУП “Теплосеть”</t>
  </si>
  <si>
    <t>6381010704</t>
  </si>
  <si>
    <t>28534239</t>
  </si>
  <si>
    <t>МУП «Волжское ЖКХ»</t>
  </si>
  <si>
    <t>6330061891</t>
  </si>
  <si>
    <t>26485771</t>
  </si>
  <si>
    <t>МУП Алексеевский комбинат коммунальных предприятий и благоустройства</t>
  </si>
  <si>
    <t>6350000400</t>
  </si>
  <si>
    <t>26485795</t>
  </si>
  <si>
    <t>МУП Большеглушицкого района Самарской области “ЖЭК № 1”</t>
  </si>
  <si>
    <t>6364003023</t>
  </si>
  <si>
    <t>636401001</t>
  </si>
  <si>
    <t>26485797</t>
  </si>
  <si>
    <t>МУП Большеглушицкого района Самарской области ПОЖКХ</t>
  </si>
  <si>
    <t>6364000199</t>
  </si>
  <si>
    <t>27742593</t>
  </si>
  <si>
    <t>МУП ЖКХ “Ставропольжилкомхоз”</t>
  </si>
  <si>
    <t>6382008024</t>
  </si>
  <si>
    <t>01-07-2011 00:00:00</t>
  </si>
  <si>
    <t>26485226</t>
  </si>
  <si>
    <t>МУП КРАСНОЯРСКОЕ ЖКХ</t>
  </si>
  <si>
    <t>6376002095</t>
  </si>
  <si>
    <t>26485100</t>
  </si>
  <si>
    <t>МУП Усольское ЖКХ</t>
  </si>
  <si>
    <t>6387003855</t>
  </si>
  <si>
    <t>638701001</t>
  </si>
  <si>
    <t>26485131</t>
  </si>
  <si>
    <t>МУПП ЖКХ Похвистневского района</t>
  </si>
  <si>
    <t>6379000089</t>
  </si>
  <si>
    <t>28459711</t>
  </si>
  <si>
    <t>Новокуйбышевское МП "Городские электрические сети"</t>
  </si>
  <si>
    <t>6330038606</t>
  </si>
  <si>
    <t>28456055</t>
  </si>
  <si>
    <t>ОАО "Главное управление обустройства войск" - филиал 1245 УНР"</t>
  </si>
  <si>
    <t>7703702341</t>
  </si>
  <si>
    <t>631843001</t>
  </si>
  <si>
    <t>26485670</t>
  </si>
  <si>
    <t>ОАО “1253 ЦРБ РЛВ”</t>
  </si>
  <si>
    <t>6313535005</t>
  </si>
  <si>
    <t>26485674</t>
  </si>
  <si>
    <t>ОАО Самарский завод “Экран”</t>
  </si>
  <si>
    <t>6319033724</t>
  </si>
  <si>
    <t>631901001</t>
  </si>
  <si>
    <t>27708360</t>
  </si>
  <si>
    <t>ООО "АВИАСПЕЦМОНТАЖ"</t>
  </si>
  <si>
    <t>6312054482</t>
  </si>
  <si>
    <t>27675710</t>
  </si>
  <si>
    <t>ООО "АВТОГРАД-ВОДОКАНАЛ"</t>
  </si>
  <si>
    <t>6321280368</t>
  </si>
  <si>
    <t>632101001</t>
  </si>
  <si>
    <t>28461882</t>
  </si>
  <si>
    <t>ООО "Алексеевская коммунальная эксплуатационная служба"</t>
  </si>
  <si>
    <t>6377014833</t>
  </si>
  <si>
    <t>01-12-2015 00:00:00</t>
  </si>
  <si>
    <t>28534999</t>
  </si>
  <si>
    <t>ООО "Анвис"</t>
  </si>
  <si>
    <t>6313035108</t>
  </si>
  <si>
    <t>26322451</t>
  </si>
  <si>
    <t>ООО "БИАКСПЛЕН"</t>
  </si>
  <si>
    <t>5244013331</t>
  </si>
  <si>
    <t>28454874</t>
  </si>
  <si>
    <t>ООО "Баня"</t>
  </si>
  <si>
    <t>6362013530</t>
  </si>
  <si>
    <t>30894809</t>
  </si>
  <si>
    <t>ООО "Вертикальная линия-С"</t>
  </si>
  <si>
    <t>6316146286</t>
  </si>
  <si>
    <t>28436415</t>
  </si>
  <si>
    <t>ООО "Волгатеплоснаб"</t>
  </si>
  <si>
    <t>6316178168</t>
  </si>
  <si>
    <t>26527683</t>
  </si>
  <si>
    <t>ООО "Газпром трансгаз Самара" (филиал  Управление по эксплуатации зданий и сооружений)</t>
  </si>
  <si>
    <t>6315000291</t>
  </si>
  <si>
    <t>631643004</t>
  </si>
  <si>
    <t>26527673</t>
  </si>
  <si>
    <t>ООО "Газпром трансгаз Самара" (филиал Управление технологического транспорта и специальной техники)</t>
  </si>
  <si>
    <t>631643002</t>
  </si>
  <si>
    <t>28546043</t>
  </si>
  <si>
    <t>ООО "Газстрой"</t>
  </si>
  <si>
    <t>6325030496</t>
  </si>
  <si>
    <t>28263191</t>
  </si>
  <si>
    <t>ООО "Долина-Центр-С"</t>
  </si>
  <si>
    <t>6316079449</t>
  </si>
  <si>
    <t>28427889</t>
  </si>
  <si>
    <t>ООО "ЖилЭнерго"</t>
  </si>
  <si>
    <t>6311137619</t>
  </si>
  <si>
    <t>31-12-2014 00:00:00</t>
  </si>
  <si>
    <t>27633259</t>
  </si>
  <si>
    <t>ООО "Жилкомсервис"</t>
  </si>
  <si>
    <t>6372018947</t>
  </si>
  <si>
    <t>30984296</t>
  </si>
  <si>
    <t>ООО "ЗПП-Энерго"</t>
  </si>
  <si>
    <t>6312073196</t>
  </si>
  <si>
    <t>31222831</t>
  </si>
  <si>
    <t>ООО "Инжиниринг сетеком"</t>
  </si>
  <si>
    <t>6312188567</t>
  </si>
  <si>
    <t>31447723</t>
  </si>
  <si>
    <t>ООО "КОНСУЛЬТАНТ"</t>
  </si>
  <si>
    <t>6312131948</t>
  </si>
  <si>
    <t>25-10-2013 00:00:00</t>
  </si>
  <si>
    <t>27883109</t>
  </si>
  <si>
    <t>ООО "Комфорт Дом"</t>
  </si>
  <si>
    <t>6324016308</t>
  </si>
  <si>
    <t>31362037</t>
  </si>
  <si>
    <t>ООО "Красноярская ТЭК"</t>
  </si>
  <si>
    <t>6376027942</t>
  </si>
  <si>
    <t>637600100</t>
  </si>
  <si>
    <t>16-12-2019 00:00:00</t>
  </si>
  <si>
    <t>31365983</t>
  </si>
  <si>
    <t>02-12-2019 00:00:00</t>
  </si>
  <si>
    <t>31446203</t>
  </si>
  <si>
    <t>ООО "Криста"</t>
  </si>
  <si>
    <t>6325014053</t>
  </si>
  <si>
    <t>30-08-2002 00:00:00</t>
  </si>
  <si>
    <t>31426402</t>
  </si>
  <si>
    <t>ООО "Нефтегаз"</t>
  </si>
  <si>
    <t>6319141600</t>
  </si>
  <si>
    <t>23-05-2007 00:00:00</t>
  </si>
  <si>
    <t>31043222</t>
  </si>
  <si>
    <t>ООО "Олимп-А"</t>
  </si>
  <si>
    <t>6318006439</t>
  </si>
  <si>
    <t>30873436</t>
  </si>
  <si>
    <t>ООО "Промышленные технологии"</t>
  </si>
  <si>
    <t>6316174766</t>
  </si>
  <si>
    <t>26383164</t>
  </si>
  <si>
    <t>ООО "СВГК"</t>
  </si>
  <si>
    <t>6314012801</t>
  </si>
  <si>
    <t>31388770</t>
  </si>
  <si>
    <t>ООО "СП Лидер"</t>
  </si>
  <si>
    <t>6330072879</t>
  </si>
  <si>
    <t>22-07-2016 00:00:00</t>
  </si>
  <si>
    <t>28262841</t>
  </si>
  <si>
    <t>ООО "СПЕЦАВТОМАТИКА"</t>
  </si>
  <si>
    <t>6323074392</t>
  </si>
  <si>
    <t>28815798</t>
  </si>
  <si>
    <t>ООО "СТО"</t>
  </si>
  <si>
    <t>6316129795</t>
  </si>
  <si>
    <t>26322492</t>
  </si>
  <si>
    <t>ООО "СТРОММАШИНА"</t>
  </si>
  <si>
    <t>6318128028</t>
  </si>
  <si>
    <t>31438609</t>
  </si>
  <si>
    <t>ООО "СТЭК"</t>
  </si>
  <si>
    <t>6312195268</t>
  </si>
  <si>
    <t>25-08-2020 00:00:00</t>
  </si>
  <si>
    <t>31442128</t>
  </si>
  <si>
    <t>ООО "СамРЭК-Нефтегорск"</t>
  </si>
  <si>
    <t>6377011590</t>
  </si>
  <si>
    <t>10-09-2020 00:00:00</t>
  </si>
  <si>
    <t>31432962</t>
  </si>
  <si>
    <t>ООО "СамРЭК-Тепло Жигулевск"</t>
  </si>
  <si>
    <t>6382079233</t>
  </si>
  <si>
    <t>12-04-2019 00:00:00</t>
  </si>
  <si>
    <t>28262360</t>
  </si>
  <si>
    <t>ООО "СамРЭК-Эксплуатация"</t>
  </si>
  <si>
    <t>6315648332</t>
  </si>
  <si>
    <t>31256251</t>
  </si>
  <si>
    <t>ООО "СамЭК"</t>
  </si>
  <si>
    <t>6316236941</t>
  </si>
  <si>
    <t>11-08-2017 00:00:00</t>
  </si>
  <si>
    <t>31196708</t>
  </si>
  <si>
    <t>ООО "Самаратеплоресурсы"</t>
  </si>
  <si>
    <t>6312083980</t>
  </si>
  <si>
    <t>27-09-2018 00:00:00</t>
  </si>
  <si>
    <t>31214686</t>
  </si>
  <si>
    <t>ООО "Самараторгресурс"</t>
  </si>
  <si>
    <t>6372008434</t>
  </si>
  <si>
    <t>26852799</t>
  </si>
  <si>
    <t>ООО "Сервисная коммунальная компания"</t>
  </si>
  <si>
    <t>6381013776</t>
  </si>
  <si>
    <t>01-05-2011 00:00:00</t>
  </si>
  <si>
    <t>27900400</t>
  </si>
  <si>
    <t>ООО "Степной"</t>
  </si>
  <si>
    <t>6375194299</t>
  </si>
  <si>
    <t>30842819</t>
  </si>
  <si>
    <t>ООО "Телекомстрой"</t>
  </si>
  <si>
    <t>6316110709</t>
  </si>
  <si>
    <t>31443583</t>
  </si>
  <si>
    <t>ООО "Тепловые сети"</t>
  </si>
  <si>
    <t>6320038678</t>
  </si>
  <si>
    <t>23-09-2020 00:00:00</t>
  </si>
  <si>
    <t>26485397</t>
  </si>
  <si>
    <t>ООО "Тольяттикаучук"</t>
  </si>
  <si>
    <t>6323049893</t>
  </si>
  <si>
    <t>14-05-1999 00:00:00</t>
  </si>
  <si>
    <t>28817169</t>
  </si>
  <si>
    <t>ООО "УК "Промкомстрой"</t>
  </si>
  <si>
    <t>6325058004</t>
  </si>
  <si>
    <t>27357607</t>
  </si>
  <si>
    <t>ООО "Уют"</t>
  </si>
  <si>
    <t>6350005366</t>
  </si>
  <si>
    <t>02-06-2011 00:00:00</t>
  </si>
  <si>
    <t>30988931</t>
  </si>
  <si>
    <t>ООО "ЭНЕРГО"</t>
  </si>
  <si>
    <t>6312072114</t>
  </si>
  <si>
    <t>30404841</t>
  </si>
  <si>
    <t>ООО "ЭНЕРГОПРОМСЕРВИС"</t>
  </si>
  <si>
    <t>5256133538</t>
  </si>
  <si>
    <t>525601001</t>
  </si>
  <si>
    <t>26836331</t>
  </si>
  <si>
    <t>ООО "Энергетик"</t>
  </si>
  <si>
    <t>6325033916</t>
  </si>
  <si>
    <t>31081937</t>
  </si>
  <si>
    <t>ООО "ЭнергоСтандарт"</t>
  </si>
  <si>
    <t>6325071333</t>
  </si>
  <si>
    <t>28874702</t>
  </si>
  <si>
    <t>ООО "Энергоресурс"</t>
  </si>
  <si>
    <t>6317101591</t>
  </si>
  <si>
    <t>30875705</t>
  </si>
  <si>
    <t>ООО "Юг сети"</t>
  </si>
  <si>
    <t>6319163931</t>
  </si>
  <si>
    <t>26485802</t>
  </si>
  <si>
    <t>ООО “Александровское”</t>
  </si>
  <si>
    <t>6375193947</t>
  </si>
  <si>
    <t>26550519</t>
  </si>
  <si>
    <t>ООО “Бизнес Инфо”</t>
  </si>
  <si>
    <t>6316141200</t>
  </si>
  <si>
    <t>26485817</t>
  </si>
  <si>
    <t>ООО “Бытсервис”</t>
  </si>
  <si>
    <t>6375192848</t>
  </si>
  <si>
    <t>26485685</t>
  </si>
  <si>
    <t>ООО “ВЭТ”</t>
  </si>
  <si>
    <t>6318160247</t>
  </si>
  <si>
    <t>26641438</t>
  </si>
  <si>
    <t>ООО “ГОТЭ”</t>
  </si>
  <si>
    <t>6372014533</t>
  </si>
  <si>
    <t>26485708</t>
  </si>
  <si>
    <t>ООО “Газпром ПХГ” филиал - “Похвистневское управление подземного хранения газа”</t>
  </si>
  <si>
    <t>5003065767</t>
  </si>
  <si>
    <t>635702001</t>
  </si>
  <si>
    <t>26527675</t>
  </si>
  <si>
    <t>ООО “Газпром трансгаз Самара” (филиал Сергиевское линейное производственное управление магистральных газопроводов)</t>
  </si>
  <si>
    <t>638132001</t>
  </si>
  <si>
    <t>26527677</t>
  </si>
  <si>
    <t>ООО “Газпром трансгаз Самара” (филиал Сызранское линейное производственное управление магистральных газопроводов)</t>
  </si>
  <si>
    <t>638303001</t>
  </si>
  <si>
    <t>26527679</t>
  </si>
  <si>
    <t>ООО “Газпром трансгаз Самара” (филиал Тольяттинское линейное производственное управление магистральных газопроводов)</t>
  </si>
  <si>
    <t>638232003</t>
  </si>
  <si>
    <t>26485554</t>
  </si>
  <si>
    <t>ООО “ЗИМ-Энерго”</t>
  </si>
  <si>
    <t>6316138623</t>
  </si>
  <si>
    <t>26485645</t>
  </si>
  <si>
    <t>ООО “Завод приборных подшипников”</t>
  </si>
  <si>
    <t>6367032625</t>
  </si>
  <si>
    <t>26485765</t>
  </si>
  <si>
    <t>ООО “КСК г. Отрадного”</t>
  </si>
  <si>
    <t>6372008843</t>
  </si>
  <si>
    <t>26641457</t>
  </si>
  <si>
    <t>ООО “КинельВодоканал”</t>
  </si>
  <si>
    <t>6318181670</t>
  </si>
  <si>
    <t>01-07-2017 00:00:00</t>
  </si>
  <si>
    <t>26485239</t>
  </si>
  <si>
    <t>ООО “Коммунарское коммунальное хозяйство”</t>
  </si>
  <si>
    <t>6376120878</t>
  </si>
  <si>
    <t>26485712</t>
  </si>
  <si>
    <t>ООО “Новокуйбышевская теплоэнергетическая компания”</t>
  </si>
  <si>
    <t>6330023180</t>
  </si>
  <si>
    <t>26485300</t>
  </si>
  <si>
    <t>ООО “Росна Сервис”</t>
  </si>
  <si>
    <t>6372018810</t>
  </si>
  <si>
    <t>26485504</t>
  </si>
  <si>
    <t>ООО “Самара - Терминал”</t>
  </si>
  <si>
    <t>6325031080</t>
  </si>
  <si>
    <t>26641460</t>
  </si>
  <si>
    <t>ООО “Сети”</t>
  </si>
  <si>
    <t>6381013102</t>
  </si>
  <si>
    <t>26641444</t>
  </si>
  <si>
    <t>ООО “Солидарность”</t>
  </si>
  <si>
    <t>6372014847</t>
  </si>
  <si>
    <t>26485303</t>
  </si>
  <si>
    <t>ООО “Стройсервис”</t>
  </si>
  <si>
    <t>6372003203</t>
  </si>
  <si>
    <t>26550523</t>
  </si>
  <si>
    <t>ООО “Тепловые системы”</t>
  </si>
  <si>
    <t>4716031261</t>
  </si>
  <si>
    <t>634501001</t>
  </si>
  <si>
    <t>26485325</t>
  </si>
  <si>
    <t>ООО “Теплосеть”</t>
  </si>
  <si>
    <t>6350011458</t>
  </si>
  <si>
    <t>26485804</t>
  </si>
  <si>
    <t>ООО “Фрунзенское”</t>
  </si>
  <si>
    <t>6375193810</t>
  </si>
  <si>
    <t>26485264</t>
  </si>
  <si>
    <t>ООО “Хилковское коммунальное хозяйство”</t>
  </si>
  <si>
    <t>6376063041</t>
  </si>
  <si>
    <t>26485246</t>
  </si>
  <si>
    <t>ООО “ЭНЕРГОЗАВОД”</t>
  </si>
  <si>
    <t>6376012939</t>
  </si>
  <si>
    <t>26485662</t>
  </si>
  <si>
    <t>ООО “Электрощит” - Энерготехстрой”</t>
  </si>
  <si>
    <t>6313132888</t>
  </si>
  <si>
    <t>31161569</t>
  </si>
  <si>
    <t>ООО «ВолгоРентГрупп»</t>
  </si>
  <si>
    <t>6319211624</t>
  </si>
  <si>
    <t>26641462</t>
  </si>
  <si>
    <t>ООО «ЖКХ пос. Октябрьский»</t>
  </si>
  <si>
    <t>6372014318</t>
  </si>
  <si>
    <t>28276789</t>
  </si>
  <si>
    <t>ООО «ЖЭК №1»</t>
  </si>
  <si>
    <t>6375001331</t>
  </si>
  <si>
    <t>30876209</t>
  </si>
  <si>
    <t>ООО «Коммунальные технологии»</t>
  </si>
  <si>
    <t>6375001596</t>
  </si>
  <si>
    <t>31361967</t>
  </si>
  <si>
    <t>ООО «СТЭК»</t>
  </si>
  <si>
    <t>6317007060</t>
  </si>
  <si>
    <t>31211254</t>
  </si>
  <si>
    <t>ООО «УК «Гарант-Сервис»</t>
  </si>
  <si>
    <t>6377000799</t>
  </si>
  <si>
    <t>31088933</t>
  </si>
  <si>
    <t>ООО «Эталон»</t>
  </si>
  <si>
    <t>6325036811</t>
  </si>
  <si>
    <t>31346732</t>
  </si>
  <si>
    <t>ООО ТД"Респект"</t>
  </si>
  <si>
    <t>6322028844</t>
  </si>
  <si>
    <t>28857939</t>
  </si>
  <si>
    <t>ООО Управляющая Компания Региональный Ремонтно-Строительный Холдинг</t>
  </si>
  <si>
    <t>6316196897</t>
  </si>
  <si>
    <t>26485298</t>
  </si>
  <si>
    <t>ООО фирма “ЗаДуМКа”</t>
  </si>
  <si>
    <t>6372003764</t>
  </si>
  <si>
    <t>31361889</t>
  </si>
  <si>
    <t>Общество с ограниченной ответственностью «Кинельская теплоэнергетическая компания»</t>
  </si>
  <si>
    <t>6350025690</t>
  </si>
  <si>
    <t>01-12-2019 00:00:00</t>
  </si>
  <si>
    <t>28872920</t>
  </si>
  <si>
    <t>ПАО "Ростелеком"</t>
  </si>
  <si>
    <t>7707049388</t>
  </si>
  <si>
    <t>771032001</t>
  </si>
  <si>
    <t>26318979</t>
  </si>
  <si>
    <t>ПАО "Самараэнерго"</t>
  </si>
  <si>
    <t>6315222985</t>
  </si>
  <si>
    <t>26322448</t>
  </si>
  <si>
    <t>ПАО “АВТОВАЗ”</t>
  </si>
  <si>
    <t>6320002223</t>
  </si>
  <si>
    <t>997850001</t>
  </si>
  <si>
    <t>26322468</t>
  </si>
  <si>
    <t>ПАО “Завод имени А.М. Тарасова”</t>
  </si>
  <si>
    <t>6319017480</t>
  </si>
  <si>
    <t>26485603</t>
  </si>
  <si>
    <t>ПАО “КУЗНЕЦОВ”</t>
  </si>
  <si>
    <t>6319033379</t>
  </si>
  <si>
    <t>26485137</t>
  </si>
  <si>
    <t>ПАО “Нефтегорская ТЭК”</t>
  </si>
  <si>
    <t>6377011053</t>
  </si>
  <si>
    <t>26485611</t>
  </si>
  <si>
    <t>ПАО “САЛЮТ”</t>
  </si>
  <si>
    <t>6313034986</t>
  </si>
  <si>
    <t>26449407</t>
  </si>
  <si>
    <t>Свечинский районный телекоммуникационный узел (РТУ) Кировского филиала ОАО "Волгателеком"</t>
  </si>
  <si>
    <t>5260901817</t>
  </si>
  <si>
    <t>432832002</t>
  </si>
  <si>
    <t>24-06-2011 00:00:00</t>
  </si>
  <si>
    <t>30373582</t>
  </si>
  <si>
    <t>ТСЖ Кинельское</t>
  </si>
  <si>
    <t>6350012980</t>
  </si>
  <si>
    <t>31231988</t>
  </si>
  <si>
    <t>ФГБУ "СКК "Приволжский" Министерства обороны Российской Федерации</t>
  </si>
  <si>
    <t>7420003536</t>
  </si>
  <si>
    <t>30947961</t>
  </si>
  <si>
    <t>ФГБУ "ЦЖКУ" Министерства Обороны</t>
  </si>
  <si>
    <t>7729314745</t>
  </si>
  <si>
    <t>631745002</t>
  </si>
  <si>
    <t>08-09-2017 00:00:00</t>
  </si>
  <si>
    <t>26485102</t>
  </si>
  <si>
    <t>ФГБУ “Санаторий “Волжский утес” Управление делами Президента Российской Федерации</t>
  </si>
  <si>
    <t>6387002139</t>
  </si>
  <si>
    <t>26485122</t>
  </si>
  <si>
    <t>ФГБУЗ МРЦ "Сергиевские минеральные воды" ФМБА России</t>
  </si>
  <si>
    <t>6381000103</t>
  </si>
  <si>
    <t>28435693</t>
  </si>
  <si>
    <t>ФГУП "Самарское ПрОП" Минтруда России</t>
  </si>
  <si>
    <t>6317022244</t>
  </si>
  <si>
    <t>26784998</t>
  </si>
  <si>
    <t>ФКП "Самарский завод "Коммунар"</t>
  </si>
  <si>
    <t>6367080065</t>
  </si>
  <si>
    <t>23-10-2000 00:00:00</t>
  </si>
  <si>
    <t>26485383</t>
  </si>
  <si>
    <t>ФКП “Чапаевский механический завод”</t>
  </si>
  <si>
    <t>6330032690</t>
  </si>
  <si>
    <t>07-07-2020 00:00:00</t>
  </si>
  <si>
    <t>28491424</t>
  </si>
  <si>
    <t>ФКУ "Приволжское окружное управление материально-технического снабжения МВД РФ"</t>
  </si>
  <si>
    <t>6317007278</t>
  </si>
  <si>
    <t>27-07-1999 00:00:00</t>
  </si>
  <si>
    <t>27901240</t>
  </si>
  <si>
    <t>ФКУ ИК-10 УФСИН России по Самарской области</t>
  </si>
  <si>
    <t>6376000757</t>
  </si>
  <si>
    <t>26485356</t>
  </si>
  <si>
    <t>ФКУ ИК-13 УФСИН России по Самарской области</t>
  </si>
  <si>
    <t>6367080308</t>
  </si>
  <si>
    <t>28452326</t>
  </si>
  <si>
    <t>ФКУ ИК-15 УФСИН России по Самарской области</t>
  </si>
  <si>
    <t>6314015873</t>
  </si>
  <si>
    <t>28493642</t>
  </si>
  <si>
    <t>ФКУ ИК-16 УФСИН России по Самарской области</t>
  </si>
  <si>
    <t>6322016239</t>
  </si>
  <si>
    <t>28462598</t>
  </si>
  <si>
    <t>ФКУ ИК-26 УФСИН России по Самарской области</t>
  </si>
  <si>
    <t>6367080298</t>
  </si>
  <si>
    <t>28463454</t>
  </si>
  <si>
    <t>ФКУ ИК-28 УФСИН России по Самарской области</t>
  </si>
  <si>
    <t>6367080280</t>
  </si>
  <si>
    <t>28047414</t>
  </si>
  <si>
    <t>ФКУ ИК-5 УФСИН России по Самарской области</t>
  </si>
  <si>
    <t>6314015880</t>
  </si>
  <si>
    <t>26485668</t>
  </si>
  <si>
    <t>ФКУ ИК-6 УФСИН России по Самарской области</t>
  </si>
  <si>
    <t>6313010110</t>
  </si>
  <si>
    <t>31338641</t>
  </si>
  <si>
    <t>Федеральное государственное бюджетное учреждение науки Самарского федерального исследовательского центра Российской акадмемии наук</t>
  </si>
  <si>
    <t>27540016</t>
  </si>
  <si>
    <t>Филиал "Самарский" ПАО "Т Плюс"</t>
  </si>
  <si>
    <t>6315376946</t>
  </si>
  <si>
    <t>631543004</t>
  </si>
  <si>
    <t>30837527</t>
  </si>
  <si>
    <t>Филиал «Молочный Комбинат «САМАРАЛАКТО» АО «ДАНОН РОССИЯ»</t>
  </si>
  <si>
    <t>7714626332</t>
  </si>
  <si>
    <t>631802001</t>
  </si>
  <si>
    <t>30847621</t>
  </si>
  <si>
    <t>Филиал АО «Транснефть – Приволга» ЦБПО</t>
  </si>
  <si>
    <t>633002001</t>
  </si>
  <si>
    <t>30914574</t>
  </si>
  <si>
    <t>Филиал ФГБУ "ЦЖКУ" МИНОБОРОНЫ РОССИИ (по ЦВО)</t>
  </si>
  <si>
    <t>667043001</t>
  </si>
  <si>
    <t>26485106</t>
  </si>
  <si>
    <t>Челно – Вершинское МУП ПОЖКХ</t>
  </si>
  <si>
    <t>6385000802</t>
  </si>
  <si>
    <t>638501001</t>
  </si>
  <si>
    <t>№</t>
  </si>
  <si>
    <t>Алексеевский муниципальный район</t>
  </si>
  <si>
    <t>36602000</t>
  </si>
  <si>
    <t>сельское поселение Авангард</t>
  </si>
  <si>
    <t>36602404</t>
  </si>
  <si>
    <t>сельское поселение Алексеевка</t>
  </si>
  <si>
    <t>36602408</t>
  </si>
  <si>
    <t>сельское поселение Гавриловка</t>
  </si>
  <si>
    <t>36602412</t>
  </si>
  <si>
    <t>сельское поселение Герасимовка</t>
  </si>
  <si>
    <t>36602416</t>
  </si>
  <si>
    <t>сельское поселение Летниково</t>
  </si>
  <si>
    <t>36602420</t>
  </si>
  <si>
    <t>Безенчукский муниципальный район</t>
  </si>
  <si>
    <t>36604000</t>
  </si>
  <si>
    <t>городское поселение Безенчук</t>
  </si>
  <si>
    <t>36604151</t>
  </si>
  <si>
    <t>городское поселение Осинки</t>
  </si>
  <si>
    <t>36604157</t>
  </si>
  <si>
    <t>сельское поселение Васильевка</t>
  </si>
  <si>
    <t>36604408</t>
  </si>
  <si>
    <t>сельское поселение Екатериновка</t>
  </si>
  <si>
    <t>36604412</t>
  </si>
  <si>
    <t>сельское поселение Звезда</t>
  </si>
  <si>
    <t>36604416</t>
  </si>
  <si>
    <t>сельское поселение Купино</t>
  </si>
  <si>
    <t>36604420</t>
  </si>
  <si>
    <t>сельское поселение Натальино</t>
  </si>
  <si>
    <t>36604424</t>
  </si>
  <si>
    <t>сельское поселение Ольгино</t>
  </si>
  <si>
    <t>36604440</t>
  </si>
  <si>
    <t>сельское поселение Переволоки</t>
  </si>
  <si>
    <t>36604428</t>
  </si>
  <si>
    <t>сельское поселение Песочное</t>
  </si>
  <si>
    <t>36604430</t>
  </si>
  <si>
    <t>сельское поселение Преполовенка</t>
  </si>
  <si>
    <t>36604432</t>
  </si>
  <si>
    <t>сельское поселение Прибой</t>
  </si>
  <si>
    <t>36604436</t>
  </si>
  <si>
    <t>Богатовский муниципальный район</t>
  </si>
  <si>
    <t>36606000</t>
  </si>
  <si>
    <t>сельское поселение Арзамасцевка</t>
  </si>
  <si>
    <t>36606404</t>
  </si>
  <si>
    <t>сельское поселение Богатое</t>
  </si>
  <si>
    <t>36606408</t>
  </si>
  <si>
    <t>сельское поселение Виловатое</t>
  </si>
  <si>
    <t>36606412</t>
  </si>
  <si>
    <t>сельское поселение Максимовка</t>
  </si>
  <si>
    <t>36606416</t>
  </si>
  <si>
    <t>сельское поселение Печинено</t>
  </si>
  <si>
    <t>36606420</t>
  </si>
  <si>
    <t>Большеглушицкий муниципальный район</t>
  </si>
  <si>
    <t>36608000</t>
  </si>
  <si>
    <t>сельское поселение Александровка</t>
  </si>
  <si>
    <t>36608404</t>
  </si>
  <si>
    <t>сельское поселение Большая Глушица</t>
  </si>
  <si>
    <t>36608408</t>
  </si>
  <si>
    <t>сельское поселение Большая Дергуновка</t>
  </si>
  <si>
    <t>36608412</t>
  </si>
  <si>
    <t>сельское поселение Малая Глушица</t>
  </si>
  <si>
    <t>36608416</t>
  </si>
  <si>
    <t>сельское поселение Мокша</t>
  </si>
  <si>
    <t>36608418</t>
  </si>
  <si>
    <t>сельское поселение Новопавловка</t>
  </si>
  <si>
    <t>36608420</t>
  </si>
  <si>
    <t>сельское поселение Фрунзенское</t>
  </si>
  <si>
    <t>36608424</t>
  </si>
  <si>
    <t>сельское поселение Южное</t>
  </si>
  <si>
    <t>36608428</t>
  </si>
  <si>
    <t>Большечерниговский муниципальный район</t>
  </si>
  <si>
    <t>36610000</t>
  </si>
  <si>
    <t>сельское поселение Августовка</t>
  </si>
  <si>
    <t>36610404</t>
  </si>
  <si>
    <t>сельское поселение Большая Черниговка</t>
  </si>
  <si>
    <t>36610412</t>
  </si>
  <si>
    <t>сельское поселение Восточный</t>
  </si>
  <si>
    <t>36610416</t>
  </si>
  <si>
    <t>сельское поселение Глушицкий</t>
  </si>
  <si>
    <t>36610408</t>
  </si>
  <si>
    <t>сельское поселение Краснооктябрьский</t>
  </si>
  <si>
    <t>36610420</t>
  </si>
  <si>
    <t>сельское поселение Пензено</t>
  </si>
  <si>
    <t>36610424</t>
  </si>
  <si>
    <t>сельское поселение Петровский</t>
  </si>
  <si>
    <t>36610426</t>
  </si>
  <si>
    <t>сельское поселение Поляков</t>
  </si>
  <si>
    <t>36610427</t>
  </si>
  <si>
    <t>сельское поселение Украинка</t>
  </si>
  <si>
    <t>36610428</t>
  </si>
  <si>
    <t>Борский муниципальный район</t>
  </si>
  <si>
    <t>36612000</t>
  </si>
  <si>
    <t>сельское поселение Большое Алдаркино</t>
  </si>
  <si>
    <t>36612404</t>
  </si>
  <si>
    <t>сельское поселение Борское</t>
  </si>
  <si>
    <t>36612408</t>
  </si>
  <si>
    <t>сельское поселение Гвардейцы</t>
  </si>
  <si>
    <t>36612412</t>
  </si>
  <si>
    <t>сельское поселение Долматовка</t>
  </si>
  <si>
    <t>36612416</t>
  </si>
  <si>
    <t>сельское поселение Заплавное</t>
  </si>
  <si>
    <t>36612420</t>
  </si>
  <si>
    <t>сельское поселение Коноваловка</t>
  </si>
  <si>
    <t>36612424</t>
  </si>
  <si>
    <t>сельское поселение Новоборское</t>
  </si>
  <si>
    <t>36612434</t>
  </si>
  <si>
    <t>сельское поселение Новый Кутулук</t>
  </si>
  <si>
    <t>36612432</t>
  </si>
  <si>
    <t>сельское поселение Петровка</t>
  </si>
  <si>
    <t>36612436</t>
  </si>
  <si>
    <t>сельское поселение Подгорное</t>
  </si>
  <si>
    <t>36612440</t>
  </si>
  <si>
    <t>сельское поселение Подсолнечное</t>
  </si>
  <si>
    <t>36612444</t>
  </si>
  <si>
    <t>сельское поселение Таволжанка</t>
  </si>
  <si>
    <t>36612453</t>
  </si>
  <si>
    <t>сельское поселение Усманка</t>
  </si>
  <si>
    <t>36612456</t>
  </si>
  <si>
    <t>Волжский муниципальный район</t>
  </si>
  <si>
    <t>36614000</t>
  </si>
  <si>
    <t>городское поселение Петра Дубрава</t>
  </si>
  <si>
    <t>36614155</t>
  </si>
  <si>
    <t>городское поселение Рощинский</t>
  </si>
  <si>
    <t>36614156</t>
  </si>
  <si>
    <t>городское поселение Смышляевка</t>
  </si>
  <si>
    <t>36614157</t>
  </si>
  <si>
    <t>сельское поселение Верхняя Подстепновка</t>
  </si>
  <si>
    <t>36614403</t>
  </si>
  <si>
    <t>сельское поселение Воскресенка</t>
  </si>
  <si>
    <t>36614404</t>
  </si>
  <si>
    <t>сельское поселение Дубовый умет</t>
  </si>
  <si>
    <t>36614416</t>
  </si>
  <si>
    <t>сельское поселение Курумоч</t>
  </si>
  <si>
    <t>36614420</t>
  </si>
  <si>
    <t>сельское поселение Лопатино</t>
  </si>
  <si>
    <t>36614421</t>
  </si>
  <si>
    <t>сельское поселение Подъем-Михайловка</t>
  </si>
  <si>
    <t>36614432</t>
  </si>
  <si>
    <t>сельское поселение Просвет</t>
  </si>
  <si>
    <t>36614436</t>
  </si>
  <si>
    <t>сельское поселение Рождествено</t>
  </si>
  <si>
    <t>36614440</t>
  </si>
  <si>
    <t>сельское поселение Спиридоновка</t>
  </si>
  <si>
    <t>36614444</t>
  </si>
  <si>
    <t>сельское поселение Сухая Вязовка</t>
  </si>
  <si>
    <t>36614448</t>
  </si>
  <si>
    <t>сельское поселение Черновский</t>
  </si>
  <si>
    <t>36614452</t>
  </si>
  <si>
    <t>сельское поселение Черноречье</t>
  </si>
  <si>
    <t>36614456</t>
  </si>
  <si>
    <t>Елховский муниципальный район</t>
  </si>
  <si>
    <t>36615000</t>
  </si>
  <si>
    <t>сельское поселение Березовка</t>
  </si>
  <si>
    <t>36615405</t>
  </si>
  <si>
    <t>сельское поселение Елховка</t>
  </si>
  <si>
    <t>36615420</t>
  </si>
  <si>
    <t>сельское поселение Красное Поселение</t>
  </si>
  <si>
    <t>36615440</t>
  </si>
  <si>
    <t>сельское поселение Красные Дома</t>
  </si>
  <si>
    <t>36615435</t>
  </si>
  <si>
    <t>сельское поселение Никитинка</t>
  </si>
  <si>
    <t>36615450</t>
  </si>
  <si>
    <t>сельское поселение Сухие Аврали</t>
  </si>
  <si>
    <t>36615460</t>
  </si>
  <si>
    <t>сельское поселение Теплый Стан</t>
  </si>
  <si>
    <t>36615465</t>
  </si>
  <si>
    <t>Исаклинский муниципальный район</t>
  </si>
  <si>
    <t>36616000</t>
  </si>
  <si>
    <t>сельское поселение Большое Микушкино</t>
  </si>
  <si>
    <t>36616420</t>
  </si>
  <si>
    <t>сельское поселение Два Ключа</t>
  </si>
  <si>
    <t>36616404</t>
  </si>
  <si>
    <t>сельское поселение Исаклы</t>
  </si>
  <si>
    <t>36616408</t>
  </si>
  <si>
    <t>сельское поселение Ключи</t>
  </si>
  <si>
    <t>36616416</t>
  </si>
  <si>
    <t>сельское поселение Мордово-Ишуткино</t>
  </si>
  <si>
    <t>36616412</t>
  </si>
  <si>
    <t>сельское поселение Новое Ганькино</t>
  </si>
  <si>
    <t>36616428</t>
  </si>
  <si>
    <t>сельское поселение Новое Якушкино</t>
  </si>
  <si>
    <t>36616432</t>
  </si>
  <si>
    <t>сельское поселение Старое Вечканово</t>
  </si>
  <si>
    <t>36616436</t>
  </si>
  <si>
    <t>Камышлинский муниципальный район</t>
  </si>
  <si>
    <t>36617000</t>
  </si>
  <si>
    <t>сельское поселение Байтуган</t>
  </si>
  <si>
    <t>36617404</t>
  </si>
  <si>
    <t>сельское поселение Балыкла</t>
  </si>
  <si>
    <t>36617408</t>
  </si>
  <si>
    <t>сельское поселение Ермаково</t>
  </si>
  <si>
    <t>36617416</t>
  </si>
  <si>
    <t>сельское поселение Камышла</t>
  </si>
  <si>
    <t>36617420</t>
  </si>
  <si>
    <t>сельское поселение Новое Усманово</t>
  </si>
  <si>
    <t>36617436</t>
  </si>
  <si>
    <t>сельское поселение Старое Усманово</t>
  </si>
  <si>
    <t>36617458</t>
  </si>
  <si>
    <t>Кинель-Черкасский муниципальный район</t>
  </si>
  <si>
    <t>36620000</t>
  </si>
  <si>
    <t>Межселенная территория Кинель-Черкасского муниципального района, включающая территорию чересполосного земельного участка</t>
  </si>
  <si>
    <t>36620701</t>
  </si>
  <si>
    <t>36620404</t>
  </si>
  <si>
    <t>сельское поселение Березняки</t>
  </si>
  <si>
    <t>36620408</t>
  </si>
  <si>
    <t>сельское поселение Ерзовка</t>
  </si>
  <si>
    <t>36620420</t>
  </si>
  <si>
    <t>сельское поселение Кабановка</t>
  </si>
  <si>
    <t>36620428</t>
  </si>
  <si>
    <t>сельское поселение Кинель-Черкассы</t>
  </si>
  <si>
    <t>36620432</t>
  </si>
  <si>
    <t>сельское поселение Красная Горка</t>
  </si>
  <si>
    <t>36620440</t>
  </si>
  <si>
    <t>сельское поселение Кротовка</t>
  </si>
  <si>
    <t>36620444</t>
  </si>
  <si>
    <t>сельское поселение Муханово</t>
  </si>
  <si>
    <t>36620448</t>
  </si>
  <si>
    <t>сельское поселение Новые Ключи</t>
  </si>
  <si>
    <t>36620452</t>
  </si>
  <si>
    <t>36620453</t>
  </si>
  <si>
    <t>сельское поселение Садгород</t>
  </si>
  <si>
    <t>36620458</t>
  </si>
  <si>
    <t>сельское поселение Тимашево</t>
  </si>
  <si>
    <t>36620466</t>
  </si>
  <si>
    <t>сельское поселение Черновка</t>
  </si>
  <si>
    <t>36620468</t>
  </si>
  <si>
    <t>Кинельский муниципальный район</t>
  </si>
  <si>
    <t>36618000</t>
  </si>
  <si>
    <t>сельское поселение Алакаевка</t>
  </si>
  <si>
    <t>36618404</t>
  </si>
  <si>
    <t>сельское поселение Бобровка</t>
  </si>
  <si>
    <t>36618408</t>
  </si>
  <si>
    <t>сельское поселение Богдановка</t>
  </si>
  <si>
    <t>36618412</t>
  </si>
  <si>
    <t>сельское поселение Георгиевка</t>
  </si>
  <si>
    <t>36618416</t>
  </si>
  <si>
    <t>сельское поселение Домашка</t>
  </si>
  <si>
    <t>36618420</t>
  </si>
  <si>
    <t>сельское поселение Кинельский</t>
  </si>
  <si>
    <t>36618424</t>
  </si>
  <si>
    <t>сельское поселение Комсомольский</t>
  </si>
  <si>
    <t>36618428</t>
  </si>
  <si>
    <t>сельское поселение Красносамарское</t>
  </si>
  <si>
    <t>36618432</t>
  </si>
  <si>
    <t>сельское поселение Малая Малышевка</t>
  </si>
  <si>
    <t>36618436</t>
  </si>
  <si>
    <t>сельское поселение Новый Сарбай</t>
  </si>
  <si>
    <t>36618440</t>
  </si>
  <si>
    <t>сельское поселение Сколково</t>
  </si>
  <si>
    <t>36618444</t>
  </si>
  <si>
    <t>сельское поселение Чубовка</t>
  </si>
  <si>
    <t>36618448</t>
  </si>
  <si>
    <t>Клявлинский муниципальный район</t>
  </si>
  <si>
    <t>36622000</t>
  </si>
  <si>
    <t>сельское поселение Борискино-Игар</t>
  </si>
  <si>
    <t>36622412</t>
  </si>
  <si>
    <t>сельское поселение Назаровка</t>
  </si>
  <si>
    <t>36622460</t>
  </si>
  <si>
    <t>сельское поселение Старое Семенкино</t>
  </si>
  <si>
    <t>36622452</t>
  </si>
  <si>
    <t>сельское поселение Старый Маклауш</t>
  </si>
  <si>
    <t>36622448</t>
  </si>
  <si>
    <t>сельское поселение Черный Ключ</t>
  </si>
  <si>
    <t>36622468</t>
  </si>
  <si>
    <t>сельское поселение станция Клявлино</t>
  </si>
  <si>
    <t>36622424</t>
  </si>
  <si>
    <t>Кошкинский муниципальный район</t>
  </si>
  <si>
    <t>36624000</t>
  </si>
  <si>
    <t>сельское поселение Большая Константиновка</t>
  </si>
  <si>
    <t>36624408</t>
  </si>
  <si>
    <t>сельское поселение Большая Романовка</t>
  </si>
  <si>
    <t>36624412</t>
  </si>
  <si>
    <t>сельское поселение Большое Ермаково</t>
  </si>
  <si>
    <t>36624424</t>
  </si>
  <si>
    <t>сельское поселение Кошки</t>
  </si>
  <si>
    <t>36624432</t>
  </si>
  <si>
    <t>сельское поселение Надеждино</t>
  </si>
  <si>
    <t>36624448</t>
  </si>
  <si>
    <t>сельское поселение Нижняя Быковка</t>
  </si>
  <si>
    <t>36624452</t>
  </si>
  <si>
    <t>сельское поселение Новая Кармала</t>
  </si>
  <si>
    <t>36624428</t>
  </si>
  <si>
    <t>сельское поселение Орловка</t>
  </si>
  <si>
    <t>36624458</t>
  </si>
  <si>
    <t>сельское поселение Русская Васильевка</t>
  </si>
  <si>
    <t>36624416</t>
  </si>
  <si>
    <t>сельское поселение Старое Максимкино</t>
  </si>
  <si>
    <t>36624464</t>
  </si>
  <si>
    <t>сельское поселение Степная Шентала</t>
  </si>
  <si>
    <t>36624468</t>
  </si>
  <si>
    <t>сельское поселение Четыровка</t>
  </si>
  <si>
    <t>36624480</t>
  </si>
  <si>
    <t>сельское поселение Шпановка</t>
  </si>
  <si>
    <t>36624484</t>
  </si>
  <si>
    <t>Красноармейский муниципальный район</t>
  </si>
  <si>
    <t>36626000</t>
  </si>
  <si>
    <t>сельское поселение Алексеевский</t>
  </si>
  <si>
    <t>36626402</t>
  </si>
  <si>
    <t>сельское поселение Андросовка</t>
  </si>
  <si>
    <t>36626404</t>
  </si>
  <si>
    <t>сельское поселение Волчанка</t>
  </si>
  <si>
    <t>36626408</t>
  </si>
  <si>
    <t>сельское поселение Гражданский</t>
  </si>
  <si>
    <t>36626412</t>
  </si>
  <si>
    <t>сельское поселение Кировский</t>
  </si>
  <si>
    <t>36626416</t>
  </si>
  <si>
    <t>сельское поселение Колывань</t>
  </si>
  <si>
    <t>36626420</t>
  </si>
  <si>
    <t>сельское поселение Красноармейское</t>
  </si>
  <si>
    <t>36626424</t>
  </si>
  <si>
    <t>сельское поселение Криволучье-Ивановка</t>
  </si>
  <si>
    <t>36626426</t>
  </si>
  <si>
    <t>сельское поселение Куйбышевский</t>
  </si>
  <si>
    <t>36626428</t>
  </si>
  <si>
    <t>сельское поселение Ленинский</t>
  </si>
  <si>
    <t>36626432</t>
  </si>
  <si>
    <t>сельское поселение Павловка</t>
  </si>
  <si>
    <t>36626434</t>
  </si>
  <si>
    <t>сельское поселение Чапаевский</t>
  </si>
  <si>
    <t>36626436</t>
  </si>
  <si>
    <t>Красноярский муниципальный район</t>
  </si>
  <si>
    <t>36628000</t>
  </si>
  <si>
    <t>городское поселение Волжский</t>
  </si>
  <si>
    <t>36628155</t>
  </si>
  <si>
    <t>городское поселение Мирный</t>
  </si>
  <si>
    <t>36628158</t>
  </si>
  <si>
    <t>городское поселение Новосемейкино</t>
  </si>
  <si>
    <t>36628163</t>
  </si>
  <si>
    <t>сельское поселение Большая Каменка</t>
  </si>
  <si>
    <t>36628404</t>
  </si>
  <si>
    <t>сельское поселение Большая Раковка</t>
  </si>
  <si>
    <t>36628408</t>
  </si>
  <si>
    <t>сельское поселение Коммунарский</t>
  </si>
  <si>
    <t>36628412</t>
  </si>
  <si>
    <t>сельское поселение Красный Яр</t>
  </si>
  <si>
    <t>36628416</t>
  </si>
  <si>
    <t>сельское поселение Новый Буян</t>
  </si>
  <si>
    <t>36628420</t>
  </si>
  <si>
    <t>сельское поселение Светлое Поле</t>
  </si>
  <si>
    <t>36628424</t>
  </si>
  <si>
    <t>сельское поселение Старая Бинарадка</t>
  </si>
  <si>
    <t>36628428</t>
  </si>
  <si>
    <t>сельское поселение Хилково</t>
  </si>
  <si>
    <t>36628432</t>
  </si>
  <si>
    <t>сельское поселение Хорошенькое</t>
  </si>
  <si>
    <t>36628436</t>
  </si>
  <si>
    <t>сельское поселение Шилан</t>
  </si>
  <si>
    <t>36628440</t>
  </si>
  <si>
    <t>Нефтегорский муниципальный район</t>
  </si>
  <si>
    <t>36630000</t>
  </si>
  <si>
    <t>городское поселение Нефтегорск</t>
  </si>
  <si>
    <t>36630101</t>
  </si>
  <si>
    <t>сельское поселение Бариновка</t>
  </si>
  <si>
    <t>36630402</t>
  </si>
  <si>
    <t>36630404</t>
  </si>
  <si>
    <t>сельское поселение Дмитриевка</t>
  </si>
  <si>
    <t>36630408</t>
  </si>
  <si>
    <t>сельское поселение Зуевка</t>
  </si>
  <si>
    <t>36630412</t>
  </si>
  <si>
    <t>сельское поселение Кулешовка</t>
  </si>
  <si>
    <t>36630413</t>
  </si>
  <si>
    <t>сельское поселение Покровка</t>
  </si>
  <si>
    <t>36630414</t>
  </si>
  <si>
    <t>сельское поселение Семеновка</t>
  </si>
  <si>
    <t>36630416</t>
  </si>
  <si>
    <t>сельское поселение Утевка</t>
  </si>
  <si>
    <t>36630420</t>
  </si>
  <si>
    <t>Пестравский муниципальный район</t>
  </si>
  <si>
    <t>36632000</t>
  </si>
  <si>
    <t>сельское поселение Высокое</t>
  </si>
  <si>
    <t>36632404</t>
  </si>
  <si>
    <t>сельское поселение Красная Поляна</t>
  </si>
  <si>
    <t>36632408</t>
  </si>
  <si>
    <t>сельское поселение Майское</t>
  </si>
  <si>
    <t>36632412</t>
  </si>
  <si>
    <t>сельское поселение Марьевка</t>
  </si>
  <si>
    <t>36632416</t>
  </si>
  <si>
    <t>сельское поселение Михайло-Овсянка</t>
  </si>
  <si>
    <t>36632420</t>
  </si>
  <si>
    <t>сельское поселение Мосты</t>
  </si>
  <si>
    <t>36632424</t>
  </si>
  <si>
    <t>сельское поселение Падовка</t>
  </si>
  <si>
    <t>36632428</t>
  </si>
  <si>
    <t>сельское поселение Пестравка</t>
  </si>
  <si>
    <t>36632432</t>
  </si>
  <si>
    <t>Похвистневский муниципальный район</t>
  </si>
  <si>
    <t>36634000</t>
  </si>
  <si>
    <t>сельское поселение Алькино</t>
  </si>
  <si>
    <t>36634408</t>
  </si>
  <si>
    <t>сельское поселение Большой Толкай</t>
  </si>
  <si>
    <t>36634412</t>
  </si>
  <si>
    <t>сельское поселение Красные Ключи</t>
  </si>
  <si>
    <t>36634426</t>
  </si>
  <si>
    <t>сельское поселение Кротково</t>
  </si>
  <si>
    <t>36634428</t>
  </si>
  <si>
    <t>сельское поселение Малое Ибряйкино</t>
  </si>
  <si>
    <t>36634420</t>
  </si>
  <si>
    <t>сельское поселение Малый Толкай</t>
  </si>
  <si>
    <t>36634432</t>
  </si>
  <si>
    <t>сельское поселение Мочалеевка</t>
  </si>
  <si>
    <t>36634436</t>
  </si>
  <si>
    <t>сельское поселение Новое Мансуркино</t>
  </si>
  <si>
    <t>36634440</t>
  </si>
  <si>
    <t>сельское поселение Подбельск</t>
  </si>
  <si>
    <t>36634444</t>
  </si>
  <si>
    <t>сельское поселение Рысайкино</t>
  </si>
  <si>
    <t>36634446</t>
  </si>
  <si>
    <t>сельское поселение Савруха</t>
  </si>
  <si>
    <t>36634448</t>
  </si>
  <si>
    <t>сельское поселение Среднее Аверкино</t>
  </si>
  <si>
    <t>36634404</t>
  </si>
  <si>
    <t>сельское поселение Староганькино</t>
  </si>
  <si>
    <t>36634460</t>
  </si>
  <si>
    <t>сельское поселение Старопохвистнево</t>
  </si>
  <si>
    <t>36634468</t>
  </si>
  <si>
    <t>сельское поселение Старый Аманак</t>
  </si>
  <si>
    <t>36634456</t>
  </si>
  <si>
    <t>Приволжский муниципальный район</t>
  </si>
  <si>
    <t>36636000</t>
  </si>
  <si>
    <t>сельское поселение Давыдовка</t>
  </si>
  <si>
    <t>36636404</t>
  </si>
  <si>
    <t>сельское поселение Заволжье</t>
  </si>
  <si>
    <t>36636405</t>
  </si>
  <si>
    <t>сельское поселение Ильмень</t>
  </si>
  <si>
    <t>36636406</t>
  </si>
  <si>
    <t>сельское поселение Новоспасский</t>
  </si>
  <si>
    <t>36636415</t>
  </si>
  <si>
    <t>сельское поселение Обшаровка</t>
  </si>
  <si>
    <t>36636408</t>
  </si>
  <si>
    <t>сельское поселение Приволжье</t>
  </si>
  <si>
    <t>36636412</t>
  </si>
  <si>
    <t>сельское поселение Спасское</t>
  </si>
  <si>
    <t>36636416</t>
  </si>
  <si>
    <t>Сергиевский муниципальный район</t>
  </si>
  <si>
    <t>36638000</t>
  </si>
  <si>
    <t>городское поселение Суходол</t>
  </si>
  <si>
    <t>36638158</t>
  </si>
  <si>
    <t>сельское поселение Антоновка</t>
  </si>
  <si>
    <t>36638403</t>
  </si>
  <si>
    <t>сельское поселение Верхняя Орлянка</t>
  </si>
  <si>
    <t>36638404</t>
  </si>
  <si>
    <t>сельское поселение Воротнее</t>
  </si>
  <si>
    <t>36638406</t>
  </si>
  <si>
    <t>сельское поселение Елшанка</t>
  </si>
  <si>
    <t>36638408</t>
  </si>
  <si>
    <t>сельское поселение Захаркино</t>
  </si>
  <si>
    <t>36638409</t>
  </si>
  <si>
    <t>сельское поселение Калиновка</t>
  </si>
  <si>
    <t>36638410</t>
  </si>
  <si>
    <t>сельское поселение Кандабулак</t>
  </si>
  <si>
    <t>36638412</t>
  </si>
  <si>
    <t>сельское поселение Кармало-Аделяково</t>
  </si>
  <si>
    <t>36638416</t>
  </si>
  <si>
    <t>сельское поселение Красносельское</t>
  </si>
  <si>
    <t>36638420</t>
  </si>
  <si>
    <t>сельское поселение Кутузовский</t>
  </si>
  <si>
    <t>36638424</t>
  </si>
  <si>
    <t>сельское поселение Липовка</t>
  </si>
  <si>
    <t>36638426</t>
  </si>
  <si>
    <t>сельское поселение Светлодольск</t>
  </si>
  <si>
    <t>36638430</t>
  </si>
  <si>
    <t>сельское поселение Сергиевск</t>
  </si>
  <si>
    <t>36638432</t>
  </si>
  <si>
    <t>сельское поселение Серноводск</t>
  </si>
  <si>
    <t>36638435</t>
  </si>
  <si>
    <t>сельское поселение Сургут</t>
  </si>
  <si>
    <t>36638438</t>
  </si>
  <si>
    <t>36638444</t>
  </si>
  <si>
    <t>Ставропольский муниципальный район</t>
  </si>
  <si>
    <t>36640000</t>
  </si>
  <si>
    <t>36640403</t>
  </si>
  <si>
    <t>сельское поселение Бахилово</t>
  </si>
  <si>
    <t>36640406</t>
  </si>
  <si>
    <t>сельское поселение Большая Рязань</t>
  </si>
  <si>
    <t>36640409</t>
  </si>
  <si>
    <t>36640412</t>
  </si>
  <si>
    <t>сельское поселение Верхнее Санчелеево</t>
  </si>
  <si>
    <t>36640415</t>
  </si>
  <si>
    <t>сельское поселение Верхние Белозерки</t>
  </si>
  <si>
    <t>36640414</t>
  </si>
  <si>
    <t>сельское поселение Выселки</t>
  </si>
  <si>
    <t>36640418</t>
  </si>
  <si>
    <t>сельское поселение Жигули</t>
  </si>
  <si>
    <t>36640421</t>
  </si>
  <si>
    <t>сельское поселение Кирилловка</t>
  </si>
  <si>
    <t>36640423</t>
  </si>
  <si>
    <t>сельское поселение Луначарский</t>
  </si>
  <si>
    <t>36640424</t>
  </si>
  <si>
    <t>сельское поселение Мусорка</t>
  </si>
  <si>
    <t>36640427</t>
  </si>
  <si>
    <t>сельское поселение Нижнее Санчелеево</t>
  </si>
  <si>
    <t>36640430</t>
  </si>
  <si>
    <t>сельское поселение Новая Бинарадка</t>
  </si>
  <si>
    <t>36640433</t>
  </si>
  <si>
    <t>сельское поселение Осиновка</t>
  </si>
  <si>
    <t>36640439</t>
  </si>
  <si>
    <t>сельское поселение Пискалы</t>
  </si>
  <si>
    <t>36640436</t>
  </si>
  <si>
    <t>сельское поселение Подстепки</t>
  </si>
  <si>
    <t>36640440</t>
  </si>
  <si>
    <t>сельское поселение Приморский</t>
  </si>
  <si>
    <t>36640442</t>
  </si>
  <si>
    <t>сельское поселение Севрюкаево</t>
  </si>
  <si>
    <t>36640448</t>
  </si>
  <si>
    <t>сельское поселение Сосновый Солонец</t>
  </si>
  <si>
    <t>36640451</t>
  </si>
  <si>
    <t>сельское поселение Ташелка</t>
  </si>
  <si>
    <t>36640454</t>
  </si>
  <si>
    <t>сельское поселение Тимофеевка</t>
  </si>
  <si>
    <t>36640445</t>
  </si>
  <si>
    <t>сельское поселение Узюково</t>
  </si>
  <si>
    <t>36640457</t>
  </si>
  <si>
    <t>сельское поселение Хрящевка</t>
  </si>
  <si>
    <t>36640460</t>
  </si>
  <si>
    <t>сельское поселение Ягодное</t>
  </si>
  <si>
    <t>36640463</t>
  </si>
  <si>
    <t>Сызранский муниципальный район</t>
  </si>
  <si>
    <t>36642000</t>
  </si>
  <si>
    <t>городское поселение Балашейка</t>
  </si>
  <si>
    <t>36642154</t>
  </si>
  <si>
    <t>городское поселение Междуреченск</t>
  </si>
  <si>
    <t>36642156</t>
  </si>
  <si>
    <t>сельское поселение Варламово</t>
  </si>
  <si>
    <t>36642406</t>
  </si>
  <si>
    <t>сельское поселение Волжское</t>
  </si>
  <si>
    <t>36642408</t>
  </si>
  <si>
    <t>сельское поселение Жемковка</t>
  </si>
  <si>
    <t>36642412</t>
  </si>
  <si>
    <t>сельское поселение Заборовка</t>
  </si>
  <si>
    <t>36642416</t>
  </si>
  <si>
    <t>сельское поселение Ивашевка</t>
  </si>
  <si>
    <t>36642418</t>
  </si>
  <si>
    <t>сельское поселение Новая Рачейка</t>
  </si>
  <si>
    <t>36642424</t>
  </si>
  <si>
    <t>сельское поселение Новозаборовский</t>
  </si>
  <si>
    <t>36642426</t>
  </si>
  <si>
    <t>сельское поселение Печерское</t>
  </si>
  <si>
    <t>36642428</t>
  </si>
  <si>
    <t>сельское поселение Рамено</t>
  </si>
  <si>
    <t>36642431</t>
  </si>
  <si>
    <t>сельское поселение Старая Рачейка</t>
  </si>
  <si>
    <t>36642436</t>
  </si>
  <si>
    <t>сельское поселение Троицкое</t>
  </si>
  <si>
    <t>36642440</t>
  </si>
  <si>
    <t>сельское поселение Усинское</t>
  </si>
  <si>
    <t>36642444</t>
  </si>
  <si>
    <t>сельское поселение Чекалино</t>
  </si>
  <si>
    <t>36642449</t>
  </si>
  <si>
    <t>Хворостянский муниципальный район</t>
  </si>
  <si>
    <t>36644000</t>
  </si>
  <si>
    <t>сельское поселение Абашево</t>
  </si>
  <si>
    <t>36644402</t>
  </si>
  <si>
    <t>сельское поселение Владимировка</t>
  </si>
  <si>
    <t>36644403</t>
  </si>
  <si>
    <t>36644406</t>
  </si>
  <si>
    <t>сельское поселение Масленниково</t>
  </si>
  <si>
    <t>36644408</t>
  </si>
  <si>
    <t>сельское поселение Новокуровка</t>
  </si>
  <si>
    <t>36644416</t>
  </si>
  <si>
    <t>сельское поселение Новотулка</t>
  </si>
  <si>
    <t>36644420</t>
  </si>
  <si>
    <t>сельское поселение Прогресс</t>
  </si>
  <si>
    <t>36644421</t>
  </si>
  <si>
    <t>сельское поселение Романовка</t>
  </si>
  <si>
    <t>36644422</t>
  </si>
  <si>
    <t>сельское поселение Соловьево</t>
  </si>
  <si>
    <t>36644425</t>
  </si>
  <si>
    <t>сельское поселение Студенецы</t>
  </si>
  <si>
    <t>36644423</t>
  </si>
  <si>
    <t>сельское поселение Хворостянка</t>
  </si>
  <si>
    <t>36644424</t>
  </si>
  <si>
    <t>Челно-Вершинский муниципальный район</t>
  </si>
  <si>
    <t>36646000</t>
  </si>
  <si>
    <t>сельское поселение Девлезеркино</t>
  </si>
  <si>
    <t>36646404</t>
  </si>
  <si>
    <t>сельское поселение Каменный Брод</t>
  </si>
  <si>
    <t>36646412</t>
  </si>
  <si>
    <t>сельское поселение Краснояриха</t>
  </si>
  <si>
    <t>36646416</t>
  </si>
  <si>
    <t>сельское поселение Красный Строитель</t>
  </si>
  <si>
    <t>36646408</t>
  </si>
  <si>
    <t>сельское поселение Новое Аделяково</t>
  </si>
  <si>
    <t>36646419</t>
  </si>
  <si>
    <t>сельское поселение Озерки</t>
  </si>
  <si>
    <t>36646420</t>
  </si>
  <si>
    <t>сельское поселение Сиделькино</t>
  </si>
  <si>
    <t>36646424</t>
  </si>
  <si>
    <t>сельское поселение Токмакла</t>
  </si>
  <si>
    <t>36646428</t>
  </si>
  <si>
    <t>сельское поселение Челно-Вершины</t>
  </si>
  <si>
    <t>36646432</t>
  </si>
  <si>
    <t>сельское поселение Чувашское Урметьево</t>
  </si>
  <si>
    <t>36646440</t>
  </si>
  <si>
    <t>сельское поселение Эштебенькино</t>
  </si>
  <si>
    <t>36646444</t>
  </si>
  <si>
    <t>Шенталинский муниципальный район</t>
  </si>
  <si>
    <t>36648000</t>
  </si>
  <si>
    <t>сельское поселение Артюшкино</t>
  </si>
  <si>
    <t>36648404</t>
  </si>
  <si>
    <t>36648432</t>
  </si>
  <si>
    <t>сельское поселение Денискино</t>
  </si>
  <si>
    <t>36648408</t>
  </si>
  <si>
    <t>сельское поселение Каменка</t>
  </si>
  <si>
    <t>36648412</t>
  </si>
  <si>
    <t>сельское поселение Канаш</t>
  </si>
  <si>
    <t>36648414</t>
  </si>
  <si>
    <t>сельское поселение Салейкино</t>
  </si>
  <si>
    <t>36648424</t>
  </si>
  <si>
    <t>сельское поселение Старая Шентала</t>
  </si>
  <si>
    <t>36648440</t>
  </si>
  <si>
    <t>сельское поселение Туарма</t>
  </si>
  <si>
    <t>36648444</t>
  </si>
  <si>
    <t>сельское поселение Четырла</t>
  </si>
  <si>
    <t>36648446</t>
  </si>
  <si>
    <t>сельское поселение Шентала</t>
  </si>
  <si>
    <t>36648448</t>
  </si>
  <si>
    <t>Шигонский муниципальный район</t>
  </si>
  <si>
    <t>36650000</t>
  </si>
  <si>
    <t>сельское поселение Береговой</t>
  </si>
  <si>
    <t>36650416</t>
  </si>
  <si>
    <t>сельское поселение Бичевная</t>
  </si>
  <si>
    <t>36650406</t>
  </si>
  <si>
    <t>сельское поселение Волжский Утес</t>
  </si>
  <si>
    <t>36650407</t>
  </si>
  <si>
    <t>сельское поселение Малячкино</t>
  </si>
  <si>
    <t>36650410</t>
  </si>
  <si>
    <t>сельское поселение Муранка</t>
  </si>
  <si>
    <t>36650411</t>
  </si>
  <si>
    <t>сельское поселение Новодевичье</t>
  </si>
  <si>
    <t>36650412</t>
  </si>
  <si>
    <t>сельское поселение Пионерский</t>
  </si>
  <si>
    <t>36650420</t>
  </si>
  <si>
    <t>сельское поселение Подвалье</t>
  </si>
  <si>
    <t>36650424</t>
  </si>
  <si>
    <t>сельское поселение Суринск</t>
  </si>
  <si>
    <t>36650432</t>
  </si>
  <si>
    <t>сельское поселение Тайдаково</t>
  </si>
  <si>
    <t>36650436</t>
  </si>
  <si>
    <t>сельское поселение Усолье</t>
  </si>
  <si>
    <t>36650440</t>
  </si>
  <si>
    <t>сельское поселение Шигоны</t>
  </si>
  <si>
    <t>36650444</t>
  </si>
  <si>
    <t>городской округ Жигулевск</t>
  </si>
  <si>
    <t>36704000</t>
  </si>
  <si>
    <t>городской округ Кинель</t>
  </si>
  <si>
    <t>36708000</t>
  </si>
  <si>
    <t>городской округ Новокуйбышевск</t>
  </si>
  <si>
    <t>36713000</t>
  </si>
  <si>
    <t>городской округ Октябрьск</t>
  </si>
  <si>
    <t>36718000</t>
  </si>
  <si>
    <t>городской округ Отрадный</t>
  </si>
  <si>
    <t>36724000</t>
  </si>
  <si>
    <t>городской округ Похвистнево</t>
  </si>
  <si>
    <t>36727000</t>
  </si>
  <si>
    <t>городской округ Самара</t>
  </si>
  <si>
    <t>36701000</t>
  </si>
  <si>
    <t>Железнодорожный</t>
  </si>
  <si>
    <t>36701305</t>
  </si>
  <si>
    <t>Кировский</t>
  </si>
  <si>
    <t>36701310</t>
  </si>
  <si>
    <t>Красноглинский</t>
  </si>
  <si>
    <t>36701315</t>
  </si>
  <si>
    <t>Куйбышевский</t>
  </si>
  <si>
    <t>36701320</t>
  </si>
  <si>
    <t>Ленинский</t>
  </si>
  <si>
    <t>36701325</t>
  </si>
  <si>
    <t>Октябрьский</t>
  </si>
  <si>
    <t>36701330</t>
  </si>
  <si>
    <t>Промышленный</t>
  </si>
  <si>
    <t>36701335</t>
  </si>
  <si>
    <t>Самарский</t>
  </si>
  <si>
    <t>36701340</t>
  </si>
  <si>
    <t>Советский</t>
  </si>
  <si>
    <t>36701345</t>
  </si>
  <si>
    <t>городской округ Сызрань</t>
  </si>
  <si>
    <t>36735000</t>
  </si>
  <si>
    <t>городской округ Тольятти</t>
  </si>
  <si>
    <t>36740000</t>
  </si>
  <si>
    <t>городской округ Чапаевск</t>
  </si>
  <si>
    <t>36750000</t>
  </si>
  <si>
    <t>МО_ОКТМО</t>
  </si>
  <si>
    <t>Производство тепловой энергии. Некомбинированная выработка</t>
  </si>
  <si>
    <t>Производство тепловой энергии. Комбинированная выработка с уст. мощностью производства электрической энергии менее 25 МВт</t>
  </si>
  <si>
    <t>Производство тепловой энергии. Комбинированная выработка с уст. мощностью производства электрической энергии 25 МВт и более</t>
  </si>
  <si>
    <t>Производство. Теплоноситель</t>
  </si>
  <si>
    <t>Передача. Тепловая энергия</t>
  </si>
  <si>
    <t>Передача. Теплоноситель</t>
  </si>
  <si>
    <t>Сбыт. Тепловая энергия</t>
  </si>
  <si>
    <t>Сбыт. Теплоноситель</t>
  </si>
  <si>
    <t>Подключение (технологическое присоединение) к системе теплоснабжения</t>
  </si>
  <si>
    <t>Поддержание резервной тепловой мощности при отсутствии потребления тепловой энергии</t>
  </si>
  <si>
    <t>4190415</t>
  </si>
  <si>
    <t>Ивашкина Юлия Юрьевна</t>
  </si>
  <si>
    <t>Ведущий экономист</t>
  </si>
  <si>
    <t>8 (846) 254-61-20 доб 206</t>
  </si>
  <si>
    <t>mupis@yandex.ru</t>
  </si>
  <si>
    <t>Муниципальное предприятие городского округа Самара "Инженерная служба"</t>
  </si>
  <si>
    <t>1026300972675</t>
  </si>
  <si>
    <t>02.03.2012</t>
  </si>
  <si>
    <t>Инспекция Федеральной налоговой службы по Промышленному району г. Самары</t>
  </si>
  <si>
    <t>Ивашкина</t>
  </si>
  <si>
    <t>Юлия</t>
  </si>
  <si>
    <t>Юрьевна</t>
  </si>
  <si>
    <t>8(846)254-61-20 доб. 206</t>
  </si>
  <si>
    <t>Петриков</t>
  </si>
  <si>
    <t>Андрей</t>
  </si>
  <si>
    <t>Геннадьевич</t>
  </si>
  <si>
    <t>443099, г. Самара, ул. Куйбышева, 103</t>
  </si>
  <si>
    <t>443099, г. Самара, ул. Фрунзе, 84</t>
  </si>
  <si>
    <t>8(846)254-61-20</t>
  </si>
  <si>
    <t>http://mpsamis.ru</t>
  </si>
  <si>
    <t>c 08:00 до 17:00</t>
  </si>
  <si>
    <t>c 00:00 до 23:59</t>
  </si>
  <si>
    <t>О</t>
  </si>
  <si>
    <t>Изменения внесены в связи с заключение договора аренды котельной ООО "Волгатеплоснаб" и передачей тепловых сетей от котельной АО "ГК "Электрощит" - ТМ Самара"</t>
  </si>
  <si>
    <t>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</t>
  </si>
  <si>
    <t>Централизованная</t>
  </si>
  <si>
    <t>городской округ Самара (36701000)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</si>
</sst>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5" Type="http://schemas.openxmlformats.org/officeDocument/2006/relationships/image" Target="../media/image20.png"/><Relationship Id="rId4" Type="http://schemas.openxmlformats.org/officeDocument/2006/relationships/image" Target="../media/image19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2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108</xdr:row>
      <xdr:rowOff>114299</xdr:rowOff>
    </xdr:from>
    <xdr:to>
      <xdr:col>9</xdr:col>
      <xdr:colOff>181724</xdr:colOff>
      <xdr:row>110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108</xdr:row>
      <xdr:rowOff>114300</xdr:rowOff>
    </xdr:from>
    <xdr:to>
      <xdr:col>15</xdr:col>
      <xdr:colOff>105525</xdr:colOff>
      <xdr:row>110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998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998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998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339984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339985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339986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339987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339988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339989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33999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33999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0100" y="4505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28575</xdr:rowOff>
    </xdr:from>
    <xdr:to>
      <xdr:col>1</xdr:col>
      <xdr:colOff>447675</xdr:colOff>
      <xdr:row>18</xdr:row>
      <xdr:rowOff>476250</xdr:rowOff>
    </xdr:to>
    <xdr:pic macro="[0]!Instruction.BlockClick">
      <xdr:nvPicPr>
        <xdr:cNvPr id="339992" name="InstrImg_7" descr="icon8.pn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8125" y="3848100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9993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9994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9995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9996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108</xdr:row>
      <xdr:rowOff>104775</xdr:rowOff>
    </xdr:from>
    <xdr:to>
      <xdr:col>5</xdr:col>
      <xdr:colOff>180975</xdr:colOff>
      <xdr:row>110</xdr:row>
      <xdr:rowOff>142875</xdr:rowOff>
    </xdr:to>
    <xdr:pic macro="[0]!Instruction.cmdGetUpdate_Click">
      <xdr:nvPicPr>
        <xdr:cNvPr id="339997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28900" y="45053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108</xdr:row>
      <xdr:rowOff>104775</xdr:rowOff>
    </xdr:from>
    <xdr:to>
      <xdr:col>11</xdr:col>
      <xdr:colOff>104775</xdr:colOff>
      <xdr:row>110</xdr:row>
      <xdr:rowOff>142875</xdr:rowOff>
    </xdr:to>
    <xdr:pic macro="[0]!Instruction.cmdShowHideUpdateLog_Click">
      <xdr:nvPicPr>
        <xdr:cNvPr id="339998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33875" y="45053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340000" name="cmdAct_2" descr="icon15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340002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32</xdr:row>
      <xdr:rowOff>57150</xdr:rowOff>
    </xdr:from>
    <xdr:to>
      <xdr:col>6</xdr:col>
      <xdr:colOff>1</xdr:colOff>
      <xdr:row>32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219075</xdr:colOff>
      <xdr:row>31</xdr:row>
      <xdr:rowOff>152400</xdr:rowOff>
    </xdr:to>
    <xdr:pic macro="[0]!modInfo.MainSheetHelp">
      <xdr:nvPicPr>
        <xdr:cNvPr id="335505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15200" y="23145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23</xdr:row>
      <xdr:rowOff>0</xdr:rowOff>
    </xdr:from>
    <xdr:to>
      <xdr:col>6</xdr:col>
      <xdr:colOff>219075</xdr:colOff>
      <xdr:row>31</xdr:row>
      <xdr:rowOff>152400</xdr:rowOff>
    </xdr:to>
    <xdr:pic macro="[0]!modInfo.MainSheetHelp">
      <xdr:nvPicPr>
        <xdr:cNvPr id="335506" name="ExcludeHelp_4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15200" y="23145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16</xdr:row>
      <xdr:rowOff>0</xdr:rowOff>
    </xdr:from>
    <xdr:to>
      <xdr:col>6</xdr:col>
      <xdr:colOff>219075</xdr:colOff>
      <xdr:row>17</xdr:row>
      <xdr:rowOff>38100</xdr:rowOff>
    </xdr:to>
    <xdr:pic macro="[0]!modInfo.MainSheetHelp">
      <xdr:nvPicPr>
        <xdr:cNvPr id="335507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15200" y="159067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38100</xdr:colOff>
      <xdr:row>19</xdr:row>
      <xdr:rowOff>0</xdr:rowOff>
    </xdr:from>
    <xdr:to>
      <xdr:col>6</xdr:col>
      <xdr:colOff>228600</xdr:colOff>
      <xdr:row>20</xdr:row>
      <xdr:rowOff>190500</xdr:rowOff>
    </xdr:to>
    <xdr:grpSp>
      <xdr:nvGrpSpPr>
        <xdr:cNvPr id="335508" name="shCalendar" hidden="1"/>
        <xdr:cNvGrpSpPr>
          <a:grpSpLocks/>
        </xdr:cNvGrpSpPr>
      </xdr:nvGrpSpPr>
      <xdr:grpSpPr bwMode="auto">
        <a:xfrm>
          <a:off x="7353300" y="22383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55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55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219075</xdr:colOff>
      <xdr:row>20</xdr:row>
      <xdr:rowOff>38100</xdr:rowOff>
    </xdr:to>
    <xdr:pic macro="[0]!modInfo.MainSheetHelp">
      <xdr:nvPicPr>
        <xdr:cNvPr id="335509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15200" y="195262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4</xdr:row>
      <xdr:rowOff>0</xdr:rowOff>
    </xdr:from>
    <xdr:to>
      <xdr:col>6</xdr:col>
      <xdr:colOff>219075</xdr:colOff>
      <xdr:row>4</xdr:row>
      <xdr:rowOff>219075</xdr:rowOff>
    </xdr:to>
    <xdr:pic macro="[0]!modList00.CreatePrintedForm">
      <xdr:nvPicPr>
        <xdr:cNvPr id="335510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15200" y="1428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oneCellAnchor>
    <xdr:from>
      <xdr:col>6</xdr:col>
      <xdr:colOff>0</xdr:colOff>
      <xdr:row>22</xdr:row>
      <xdr:rowOff>0</xdr:rowOff>
    </xdr:from>
    <xdr:ext cx="219075" cy="323850"/>
    <xdr:pic macro="[0]!modInfo.MainSheetHelp">
      <xdr:nvPicPr>
        <xdr:cNvPr id="11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15200" y="195262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15</xdr:row>
      <xdr:rowOff>0</xdr:rowOff>
    </xdr:from>
    <xdr:to>
      <xdr:col>6</xdr:col>
      <xdr:colOff>228600</xdr:colOff>
      <xdr:row>15</xdr:row>
      <xdr:rowOff>190500</xdr:rowOff>
    </xdr:to>
    <xdr:grpSp>
      <xdr:nvGrpSpPr>
        <xdr:cNvPr id="339016" name="shCalendar" hidden="1"/>
        <xdr:cNvGrpSpPr>
          <a:grpSpLocks/>
        </xdr:cNvGrpSpPr>
      </xdr:nvGrpSpPr>
      <xdr:grpSpPr bwMode="auto">
        <a:xfrm>
          <a:off x="8991600" y="2590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90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90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21</xdr:row>
      <xdr:rowOff>0</xdr:rowOff>
    </xdr:from>
    <xdr:ext cx="190500" cy="190500"/>
    <xdr:grpSp>
      <xdr:nvGrpSpPr>
        <xdr:cNvPr id="5" name="shCalendar" hidden="1"/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8" name="shCalendar" hidden="1"/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1" name="shCalendar" hidden="1"/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142875</xdr:rowOff>
    </xdr:to>
    <xdr:grpSp>
      <xdr:nvGrpSpPr>
        <xdr:cNvPr id="14" name="shCalendar" hidden="1"/>
        <xdr:cNvGrpSpPr>
          <a:grpSpLocks/>
        </xdr:cNvGrpSpPr>
      </xdr:nvGrpSpPr>
      <xdr:grpSpPr bwMode="auto">
        <a:xfrm>
          <a:off x="8991600" y="330517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7" name="shCalendar" hidden="1"/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20" name="shCalendar" hidden="1"/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23" name="shCalendar" hidden="1"/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142875</xdr:rowOff>
    </xdr:to>
    <xdr:grpSp>
      <xdr:nvGrpSpPr>
        <xdr:cNvPr id="26" name="shCalendar" hidden="1"/>
        <xdr:cNvGrpSpPr>
          <a:grpSpLocks/>
        </xdr:cNvGrpSpPr>
      </xdr:nvGrpSpPr>
      <xdr:grpSpPr bwMode="auto">
        <a:xfrm>
          <a:off x="8991600" y="330517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2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29" name="shCalendar" hidden="1"/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32" name="shCalendar" hidden="1"/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35" name="shCalendar" hidden="1"/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142875</xdr:rowOff>
    </xdr:to>
    <xdr:grpSp>
      <xdr:nvGrpSpPr>
        <xdr:cNvPr id="38" name="shCalendar" hidden="1"/>
        <xdr:cNvGrpSpPr>
          <a:grpSpLocks/>
        </xdr:cNvGrpSpPr>
      </xdr:nvGrpSpPr>
      <xdr:grpSpPr bwMode="auto">
        <a:xfrm>
          <a:off x="8991600" y="330517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3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41" name="shCalendar" hidden="1"/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44" name="shCalendar" hidden="1"/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47" name="shCalendar" hidden="1"/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142875</xdr:rowOff>
    </xdr:to>
    <xdr:grpSp>
      <xdr:nvGrpSpPr>
        <xdr:cNvPr id="50" name="shCalendar" hidden="1"/>
        <xdr:cNvGrpSpPr>
          <a:grpSpLocks/>
        </xdr:cNvGrpSpPr>
      </xdr:nvGrpSpPr>
      <xdr:grpSpPr bwMode="auto">
        <a:xfrm>
          <a:off x="8991600" y="330517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5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53" name="shCalendar" hidden="1"/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56" name="shCalendar" hidden="1"/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5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59" name="shCalendar" hidden="1"/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142875</xdr:rowOff>
    </xdr:to>
    <xdr:grpSp>
      <xdr:nvGrpSpPr>
        <xdr:cNvPr id="62" name="shCalendar" hidden="1"/>
        <xdr:cNvGrpSpPr>
          <a:grpSpLocks/>
        </xdr:cNvGrpSpPr>
      </xdr:nvGrpSpPr>
      <xdr:grpSpPr bwMode="auto">
        <a:xfrm>
          <a:off x="8991600" y="330517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6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65" name="shCalendar" hidden="1"/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68" name="shCalendar" hidden="1"/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71" name="shCalendar" hidden="1"/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142875</xdr:rowOff>
    </xdr:to>
    <xdr:grpSp>
      <xdr:nvGrpSpPr>
        <xdr:cNvPr id="74" name="shCalendar" hidden="1"/>
        <xdr:cNvGrpSpPr>
          <a:grpSpLocks/>
        </xdr:cNvGrpSpPr>
      </xdr:nvGrpSpPr>
      <xdr:grpSpPr bwMode="auto">
        <a:xfrm>
          <a:off x="8991600" y="330517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7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77" name="shCalendar" hidden="1"/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80" name="shCalendar" hidden="1"/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8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8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83" name="shCalendar" hidden="1"/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8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8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142875</xdr:rowOff>
    </xdr:to>
    <xdr:grpSp>
      <xdr:nvGrpSpPr>
        <xdr:cNvPr id="86" name="shCalendar" hidden="1"/>
        <xdr:cNvGrpSpPr>
          <a:grpSpLocks/>
        </xdr:cNvGrpSpPr>
      </xdr:nvGrpSpPr>
      <xdr:grpSpPr bwMode="auto">
        <a:xfrm>
          <a:off x="8991600" y="330517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8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8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89" name="shCalendar" hidden="1"/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9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92" name="shCalendar" hidden="1"/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9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95" name="shCalendar" hidden="1"/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9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142875</xdr:rowOff>
    </xdr:to>
    <xdr:grpSp>
      <xdr:nvGrpSpPr>
        <xdr:cNvPr id="98" name="shCalendar" hidden="1"/>
        <xdr:cNvGrpSpPr>
          <a:grpSpLocks/>
        </xdr:cNvGrpSpPr>
      </xdr:nvGrpSpPr>
      <xdr:grpSpPr bwMode="auto">
        <a:xfrm>
          <a:off x="8991600" y="330517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9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0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01" name="shCalendar" hidden="1"/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0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0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104" name="shCalendar" hidden="1"/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0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0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07" name="shCalendar" hidden="1"/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0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0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142875</xdr:rowOff>
    </xdr:to>
    <xdr:grpSp>
      <xdr:nvGrpSpPr>
        <xdr:cNvPr id="110" name="shCalendar" hidden="1"/>
        <xdr:cNvGrpSpPr>
          <a:grpSpLocks/>
        </xdr:cNvGrpSpPr>
      </xdr:nvGrpSpPr>
      <xdr:grpSpPr bwMode="auto">
        <a:xfrm>
          <a:off x="8991600" y="330517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1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13" name="shCalendar" hidden="1"/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116" name="shCalendar" hidden="1"/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19" name="shCalendar" hidden="1"/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142875</xdr:rowOff>
    </xdr:to>
    <xdr:grpSp>
      <xdr:nvGrpSpPr>
        <xdr:cNvPr id="122" name="shCalendar" hidden="1"/>
        <xdr:cNvGrpSpPr>
          <a:grpSpLocks/>
        </xdr:cNvGrpSpPr>
      </xdr:nvGrpSpPr>
      <xdr:grpSpPr bwMode="auto">
        <a:xfrm>
          <a:off x="8991600" y="330517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1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25" name="shCalendar" hidden="1"/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74400" name="ExcludeHelp_1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11</xdr:row>
      <xdr:rowOff>0</xdr:rowOff>
    </xdr:from>
    <xdr:to>
      <xdr:col>9</xdr:col>
      <xdr:colOff>228600</xdr:colOff>
      <xdr:row>11</xdr:row>
      <xdr:rowOff>190500</xdr:rowOff>
    </xdr:to>
    <xdr:grpSp>
      <xdr:nvGrpSpPr>
        <xdr:cNvPr id="333111" name="shCalendar" hidden="1"/>
        <xdr:cNvGrpSpPr>
          <a:grpSpLocks/>
        </xdr:cNvGrpSpPr>
      </xdr:nvGrpSpPr>
      <xdr:grpSpPr bwMode="auto">
        <a:xfrm>
          <a:off x="8010525" y="10572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31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31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111</xdr:row>
      <xdr:rowOff>0</xdr:rowOff>
    </xdr:from>
    <xdr:to>
      <xdr:col>6</xdr:col>
      <xdr:colOff>228600</xdr:colOff>
      <xdr:row>112</xdr:row>
      <xdr:rowOff>47625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4324350" y="23774400"/>
          <a:ext cx="190500" cy="904875"/>
          <a:chOff x="13896191" y="1813753"/>
          <a:chExt cx="211023" cy="178845"/>
        </a:xfrm>
      </xdr:grpSpPr>
      <xdr:sp macro="[0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113</xdr:row>
      <xdr:rowOff>0</xdr:rowOff>
    </xdr:from>
    <xdr:ext cx="190500" cy="190500"/>
    <xdr:grpSp>
      <xdr:nvGrpSpPr>
        <xdr:cNvPr id="5" name="shCalendar" hidden="1"/>
        <xdr:cNvGrpSpPr>
          <a:grpSpLocks/>
        </xdr:cNvGrpSpPr>
      </xdr:nvGrpSpPr>
      <xdr:grpSpPr bwMode="auto">
        <a:xfrm>
          <a:off x="4324350" y="254889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112</xdr:row>
      <xdr:rowOff>0</xdr:rowOff>
    </xdr:from>
    <xdr:to>
      <xdr:col>6</xdr:col>
      <xdr:colOff>228600</xdr:colOff>
      <xdr:row>112</xdr:row>
      <xdr:rowOff>190500</xdr:rowOff>
    </xdr:to>
    <xdr:grpSp>
      <xdr:nvGrpSpPr>
        <xdr:cNvPr id="8" name="shCalendar" hidden="1"/>
        <xdr:cNvGrpSpPr>
          <a:grpSpLocks/>
        </xdr:cNvGrpSpPr>
      </xdr:nvGrpSpPr>
      <xdr:grpSpPr bwMode="auto">
        <a:xfrm>
          <a:off x="4324350" y="246316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114</xdr:row>
      <xdr:rowOff>0</xdr:rowOff>
    </xdr:from>
    <xdr:ext cx="190500" cy="190500"/>
    <xdr:grpSp>
      <xdr:nvGrpSpPr>
        <xdr:cNvPr id="11" name="shCalendar" hidden="1"/>
        <xdr:cNvGrpSpPr>
          <a:grpSpLocks/>
        </xdr:cNvGrpSpPr>
      </xdr:nvGrpSpPr>
      <xdr:grpSpPr bwMode="auto">
        <a:xfrm>
          <a:off x="4324350" y="257746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_________Microsoft_Office_Word_97_-_20031.doc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Instruction">
    <tabColor rgb="FFCCCCFF"/>
  </sheetPr>
  <dimension ref="B1:AA118"/>
  <sheetViews>
    <sheetView showGridLines="0" tabSelected="1" workbookViewId="0"/>
  </sheetViews>
  <sheetFormatPr defaultRowHeight="1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</cols>
  <sheetData>
    <row r="1" spans="2:27" ht="10.5" customHeight="1">
      <c r="AA1" t="s">
        <v>181</v>
      </c>
    </row>
    <row r="2" spans="2:27" ht="16.5" customHeight="1">
      <c r="B2" s="1" t="str">
        <f>"Код отчёта: " &amp; GetCode()</f>
        <v>Код отчёта: FAS.JKH.OPEN.INFO.ORG.WARM</v>
      </c>
      <c r="C2" s="1"/>
      <c r="D2" s="1"/>
      <c r="E2" s="1"/>
      <c r="F2" s="1"/>
      <c r="G2" s="1"/>
    </row>
    <row r="3" spans="2:27" ht="18" customHeight="1">
      <c r="B3" s="1" t="str">
        <f>"Версия " &amp; GetVersion()</f>
        <v>Версия 1.1.1</v>
      </c>
      <c r="C3" s="1"/>
    </row>
    <row r="4" spans="2:27" ht="6" customHeight="1"/>
    <row r="5" spans="2:27" ht="32.25" customHeight="1">
      <c r="B5" s="1" t="s">
        <v>538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2:27" ht="9.75" customHeight="1"/>
    <row r="7" spans="2:27" ht="15" customHeight="1">
      <c r="E7" s="1" t="s">
        <v>517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2:27" ht="15" customHeight="1"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2:27" ht="15" customHeight="1"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7" ht="10.5" customHeight="1"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7" ht="27" customHeight="1"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7" ht="12" customHeight="1"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7" ht="38.25" customHeight="1"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7" ht="15" customHeight="1"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7"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7"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5:24" ht="15" customHeight="1"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5:24"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5:24" ht="54" customHeight="1"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5:24" hidden="1"/>
    <row r="21" spans="5:24" ht="14.25" hidden="1" customHeight="1">
      <c r="E21" t="s">
        <v>179</v>
      </c>
      <c r="F21" s="1" t="s">
        <v>183</v>
      </c>
      <c r="G21" s="1"/>
      <c r="H21" s="1"/>
      <c r="I21" s="1"/>
      <c r="J21" s="1"/>
      <c r="K21" s="1"/>
      <c r="L21" s="1"/>
      <c r="M21" s="1"/>
      <c r="O21" t="s">
        <v>179</v>
      </c>
      <c r="P21" s="1" t="s">
        <v>180</v>
      </c>
      <c r="Q21" s="1"/>
      <c r="R21" s="1"/>
      <c r="S21" s="1"/>
      <c r="T21" s="1"/>
      <c r="U21" s="1"/>
      <c r="V21" s="1"/>
      <c r="W21" s="1"/>
      <c r="X21" s="1"/>
    </row>
    <row r="22" spans="5:24" ht="14.25" hidden="1" customHeight="1">
      <c r="E22" t="s">
        <v>179</v>
      </c>
      <c r="F22" s="1" t="s">
        <v>182</v>
      </c>
      <c r="G22" s="1"/>
      <c r="H22" s="1"/>
      <c r="I22" s="1"/>
      <c r="J22" s="1"/>
      <c r="K22" s="1"/>
      <c r="L22" s="1"/>
      <c r="M22" s="1"/>
      <c r="O22" t="s">
        <v>179</v>
      </c>
      <c r="P22" s="1" t="s">
        <v>509</v>
      </c>
      <c r="Q22" s="1"/>
      <c r="R22" s="1"/>
      <c r="S22" s="1"/>
      <c r="T22" s="1"/>
      <c r="U22" s="1"/>
      <c r="V22" s="1"/>
      <c r="W22" s="1"/>
      <c r="X22" s="1"/>
    </row>
    <row r="23" spans="5:24" ht="26.25" hidden="1" customHeight="1">
      <c r="P23" s="1"/>
      <c r="Q23" s="1"/>
      <c r="R23" s="1"/>
      <c r="S23" s="1"/>
      <c r="T23" s="1"/>
      <c r="U23" s="1"/>
      <c r="V23" s="1"/>
      <c r="W23" s="1"/>
    </row>
    <row r="24" spans="5:24" ht="10.5" hidden="1" customHeight="1"/>
    <row r="25" spans="5:24" ht="14.25" hidden="1" customHeight="1"/>
    <row r="26" spans="5:24" ht="12" hidden="1" customHeight="1"/>
    <row r="27" spans="5:24" ht="14.25" hidden="1" customHeight="1"/>
    <row r="28" spans="5:24" hidden="1"/>
    <row r="29" spans="5:24" ht="6" hidden="1" customHeight="1"/>
    <row r="30" spans="5:24" hidden="1"/>
    <row r="31" spans="5:24" ht="9.75" hidden="1" customHeight="1"/>
    <row r="32" spans="5:24" hidden="1"/>
    <row r="33" spans="5:24" ht="34.5" hidden="1" customHeight="1"/>
    <row r="34" spans="5:24" hidden="1"/>
    <row r="35" spans="5:24" ht="24" hidden="1" customHeight="1">
      <c r="E35" s="1" t="s">
        <v>382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5:24" ht="38.25" hidden="1" customHeight="1"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5:24" ht="9.75" hidden="1" customHeight="1"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5:24" ht="51" hidden="1" customHeight="1"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5:24" ht="15" hidden="1" customHeight="1"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5:24" ht="12" hidden="1" customHeight="1"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5:24" hidden="1"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5:24" hidden="1"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5:24" ht="8.25" hidden="1" customHeight="1"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5:24" ht="27.75" hidden="1" customHeight="1"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5:24" hidden="1"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5:24" ht="24" hidden="1" customHeight="1">
      <c r="E46" s="1" t="s">
        <v>178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5:24" ht="37.5" hidden="1" customHeight="1"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5:24" ht="24" hidden="1" customHeight="1"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5:24" ht="51" hidden="1" customHeight="1"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5:24" ht="12" hidden="1" customHeight="1"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5:24" ht="9" hidden="1" customHeight="1"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5:24" ht="10.5" hidden="1" customHeight="1"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5:24" ht="10.5" hidden="1" customHeight="1"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5:24" ht="8.25" hidden="1" customHeight="1"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5:24" ht="21.75" hidden="1" customHeight="1"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5:24" ht="7.5" hidden="1" customHeight="1"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5:24" hidden="1"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5:24" ht="15" hidden="1" customHeight="1">
      <c r="E58" s="1" t="s">
        <v>506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5:24" ht="15" hidden="1" customHeight="1"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5:24" ht="15" hidden="1" customHeight="1"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5:24" hidden="1"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5:24" ht="27.75" hidden="1" customHeight="1"/>
    <row r="63" spans="5:24" hidden="1"/>
    <row r="64" spans="5:24" hidden="1"/>
    <row r="65" spans="5:20" hidden="1"/>
    <row r="66" spans="5:20" hidden="1"/>
    <row r="67" spans="5:20" ht="53.25" hidden="1" customHeight="1"/>
    <row r="68" spans="5:20" hidden="1"/>
    <row r="69" spans="5:20" hidden="1"/>
    <row r="70" spans="5:20" hidden="1">
      <c r="E70" s="1" t="s">
        <v>507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5:20" hidden="1">
      <c r="E71" s="1" t="s">
        <v>508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5:20" hidden="1"/>
    <row r="73" spans="5:20" ht="15" hidden="1" customHeight="1"/>
    <row r="74" spans="5:20" hidden="1"/>
    <row r="75" spans="5:20" ht="15" hidden="1" customHeight="1"/>
    <row r="76" spans="5:20" ht="8.1" hidden="1" customHeight="1"/>
    <row r="77" spans="5:20" hidden="1"/>
    <row r="78" spans="5:20" hidden="1"/>
    <row r="79" spans="5:20" hidden="1"/>
    <row r="80" spans="5:20" hidden="1"/>
    <row r="81" spans="5:24" hidden="1"/>
    <row r="82" spans="5:24" hidden="1"/>
    <row r="83" spans="5:24" hidden="1"/>
    <row r="84" spans="5:24" hidden="1"/>
    <row r="85" spans="5:24" hidden="1"/>
    <row r="86" spans="5:24" hidden="1"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5:24" ht="15" hidden="1" customHeight="1"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5:24" ht="15" hidden="1" customHeight="1"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5:24" ht="15" hidden="1" customHeight="1"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5:24" hidden="1"/>
    <row r="91" spans="5:24" hidden="1"/>
    <row r="92" spans="5:24" hidden="1"/>
    <row r="93" spans="5:24" hidden="1"/>
    <row r="94" spans="5:24" hidden="1"/>
    <row r="95" spans="5:24" hidden="1"/>
    <row r="96" spans="5:24" hidden="1"/>
    <row r="97" spans="5:27" hidden="1"/>
    <row r="98" spans="5:27" hidden="1"/>
    <row r="99" spans="5:27" hidden="1"/>
    <row r="100" spans="5:27" hidden="1"/>
    <row r="101" spans="5:27" ht="27" hidden="1" customHeight="1"/>
    <row r="102" spans="5:27" hidden="1"/>
    <row r="103" spans="5:27" ht="25.5" hidden="1" customHeight="1">
      <c r="E103" s="1" t="s">
        <v>177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5:27" ht="15" hidden="1" customHeight="1"/>
    <row r="105" spans="5:27" ht="15" hidden="1" customHeight="1">
      <c r="F105" s="1" t="s">
        <v>176</v>
      </c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AA105" t="s">
        <v>174</v>
      </c>
    </row>
    <row r="106" spans="5:27" ht="15" hidden="1" customHeight="1"/>
    <row r="107" spans="5:27" hidden="1">
      <c r="F107" s="1" t="s">
        <v>175</v>
      </c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5:27" hidden="1"/>
    <row r="109" spans="5:27" hidden="1"/>
    <row r="110" spans="5:27" hidden="1"/>
    <row r="111" spans="5:27" hidden="1"/>
    <row r="112" spans="5:27" hidden="1"/>
    <row r="113" hidden="1"/>
    <row r="114" ht="25.5" hidden="1" customHeight="1"/>
    <row r="115" ht="11.25" hidden="1" customHeight="1"/>
    <row r="116" ht="8.25" hidden="1" customHeight="1"/>
    <row r="117" ht="10.5" hidden="1" customHeight="1"/>
    <row r="118" ht="15" customHeight="1"/>
  </sheetData>
  <sheetProtection sheet="1" objects="1" scenarios="1" formatColumns="0" formatRows="0"/>
  <dataConsolidate leftLabels="1"/>
  <mergeCells count="31">
    <mergeCell ref="E58:U58"/>
    <mergeCell ref="E70:T70"/>
    <mergeCell ref="E71:T71"/>
    <mergeCell ref="F105:S105"/>
    <mergeCell ref="E103:X103"/>
    <mergeCell ref="H89:X89"/>
    <mergeCell ref="E59:G59"/>
    <mergeCell ref="H59:X59"/>
    <mergeCell ref="E60:G60"/>
    <mergeCell ref="H60:X60"/>
    <mergeCell ref="F107:X107"/>
    <mergeCell ref="H61:X61"/>
    <mergeCell ref="E86:G86"/>
    <mergeCell ref="H86:X86"/>
    <mergeCell ref="E87:G87"/>
    <mergeCell ref="H87:X87"/>
    <mergeCell ref="E88:G88"/>
    <mergeCell ref="H88:X88"/>
    <mergeCell ref="B2:G2"/>
    <mergeCell ref="B3:C3"/>
    <mergeCell ref="B5:Y5"/>
    <mergeCell ref="E7:X19"/>
    <mergeCell ref="F21:M21"/>
    <mergeCell ref="P21:X21"/>
    <mergeCell ref="E46:X57"/>
    <mergeCell ref="P23:W23"/>
    <mergeCell ref="F22:M22"/>
    <mergeCell ref="P22:X22"/>
    <mergeCell ref="E35:X39"/>
    <mergeCell ref="E40:X40"/>
    <mergeCell ref="E41:X45"/>
  </mergeCells>
  <hyperlinks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FAS_JKH_OPEN_INFO_ORG_WARM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oleObject progId="Word.Document.8" shapeId="193537" r:id="rId4"/>
  </oleObjects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07">
    <tabColor rgb="FFCCCCFF"/>
    <pageSetUpPr fitToPage="1"/>
  </sheetPr>
  <dimension ref="A1:E15"/>
  <sheetViews>
    <sheetView showGridLines="0" topLeftCell="C6" workbookViewId="0">
      <selection activeCell="E13" sqref="E13"/>
    </sheetView>
  </sheetViews>
  <sheetFormatPr defaultRowHeight="15"/>
  <cols>
    <col min="1" max="2" width="9.140625" hidden="1" customWidth="1"/>
    <col min="3" max="3" width="3.7109375" customWidth="1"/>
    <col min="4" max="4" width="6.28515625" bestFit="1" customWidth="1"/>
    <col min="5" max="5" width="94.85546875" customWidth="1"/>
  </cols>
  <sheetData>
    <row r="1" spans="4:5" hidden="1"/>
    <row r="2" spans="4:5" hidden="1"/>
    <row r="3" spans="4:5" hidden="1"/>
    <row r="4" spans="4:5" hidden="1"/>
    <row r="5" spans="4:5" hidden="1"/>
    <row r="7" spans="4:5" ht="18.95" customHeight="1">
      <c r="D7" s="1" t="s">
        <v>460</v>
      </c>
      <c r="E7" s="1"/>
    </row>
    <row r="9" spans="4:5" ht="15.95" customHeight="1">
      <c r="D9" t="s">
        <v>32</v>
      </c>
      <c r="E9" t="s">
        <v>250</v>
      </c>
    </row>
    <row r="10" spans="4:5" ht="12" customHeight="1">
      <c r="D10" t="s">
        <v>33</v>
      </c>
      <c r="E10" t="s">
        <v>5</v>
      </c>
    </row>
    <row r="11" spans="4:5" ht="11.25" hidden="1" customHeight="1">
      <c r="D11">
        <v>0</v>
      </c>
    </row>
    <row r="12" spans="4:5" ht="23.25" customHeight="1">
      <c r="D12">
        <v>1</v>
      </c>
      <c r="E12" t="s">
        <v>2064</v>
      </c>
    </row>
    <row r="13" spans="4:5" ht="12" customHeight="1">
      <c r="E13" t="s">
        <v>113</v>
      </c>
    </row>
    <row r="14" spans="4:5" ht="3" customHeight="1"/>
    <row r="15" spans="4:5" ht="22.5" customHeight="1">
      <c r="D15" s="1" t="s">
        <v>475</v>
      </c>
      <c r="E15" s="1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Check">
    <tabColor indexed="31"/>
  </sheetPr>
  <dimension ref="B2:D4"/>
  <sheetViews>
    <sheetView showGridLines="0" workbookViewId="0"/>
  </sheetViews>
  <sheetFormatPr defaultRowHeight="15"/>
  <cols>
    <col min="1" max="1" width="3.7109375" customWidth="1"/>
    <col min="2" max="2" width="36.7109375" customWidth="1"/>
    <col min="3" max="3" width="103.28515625" customWidth="1"/>
    <col min="4" max="4" width="17.7109375" customWidth="1"/>
  </cols>
  <sheetData>
    <row r="2" spans="2:4">
      <c r="B2" s="1" t="s">
        <v>12</v>
      </c>
      <c r="C2" s="1"/>
      <c r="D2" s="1"/>
    </row>
    <row r="4" spans="2:4" ht="21.75" customHeight="1">
      <c r="B4" t="s">
        <v>30</v>
      </c>
      <c r="C4" t="s">
        <v>31</v>
      </c>
      <c r="D4" t="s">
        <v>24</v>
      </c>
    </row>
  </sheetData>
  <sheetProtection sheet="1" objects="1" scenarios="1" formatColumns="0" formatRows="0" autoFilter="0"/>
  <autoFilter ref="B4:D4"/>
  <mergeCells count="1">
    <mergeCell ref="B2:D2"/>
  </mergeCells>
  <phoneticPr fontId="0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MR_LIST">
    <tabColor theme="9" tint="0.39997558519241921"/>
  </sheetPr>
  <dimension ref="A1"/>
  <sheetViews>
    <sheetView showGridLines="0" workbookViewId="0"/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modList05">
    <tabColor rgb="FFFFCC99"/>
  </sheetPr>
  <dimension ref="A1"/>
  <sheetViews>
    <sheetView showGridLines="0" workbookViewId="0"/>
  </sheetViews>
  <sheetFormatPr defaultRowHeight="1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modList02">
    <tabColor indexed="47"/>
  </sheetPr>
  <dimension ref="A1"/>
  <sheetViews>
    <sheetView showGridLines="0" workbookViewId="0"/>
  </sheetViews>
  <sheetFormatPr defaultRowHeight="15"/>
  <cols>
    <col min="1" max="1" width="110.7109375" customWidth="1"/>
    <col min="2" max="2" width="39.5703125" customWidth="1"/>
  </cols>
  <sheetData/>
  <sheetProtection formatColumns="0" formatRows="0"/>
  <pageMargins left="0.7" right="0.7" top="0.75" bottom="0.75" header="0.3" footer="0.3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REESTR_VT">
    <tabColor indexed="47"/>
  </sheetPr>
  <dimension ref="A1"/>
  <sheetViews>
    <sheetView showGridLines="0" workbookViewId="0"/>
  </sheetViews>
  <sheetFormatPr defaultRowHeight="15"/>
  <cols>
    <col min="2" max="2" width="65.28515625" customWidth="1"/>
    <col min="3" max="3" width="41" customWidth="1"/>
  </cols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REESTR_VED">
    <tabColor indexed="47"/>
  </sheetPr>
  <dimension ref="A1:B11"/>
  <sheetViews>
    <sheetView showGridLines="0" workbookViewId="0"/>
  </sheetViews>
  <sheetFormatPr defaultRowHeight="15"/>
  <cols>
    <col min="2" max="2" width="65.28515625" customWidth="1"/>
    <col min="3" max="3" width="41" customWidth="1"/>
  </cols>
  <sheetData>
    <row r="1" spans="1:2">
      <c r="A1" t="s">
        <v>369</v>
      </c>
      <c r="B1" t="s">
        <v>370</v>
      </c>
    </row>
    <row r="2" spans="1:2">
      <c r="A2">
        <v>4190064</v>
      </c>
      <c r="B2" t="s">
        <v>2031</v>
      </c>
    </row>
    <row r="3" spans="1:2">
      <c r="A3">
        <v>4190065</v>
      </c>
      <c r="B3" t="s">
        <v>2032</v>
      </c>
    </row>
    <row r="4" spans="1:2">
      <c r="A4">
        <v>4190066</v>
      </c>
      <c r="B4" t="s">
        <v>2033</v>
      </c>
    </row>
    <row r="5" spans="1:2">
      <c r="A5">
        <v>4190067</v>
      </c>
      <c r="B5" t="s">
        <v>2034</v>
      </c>
    </row>
    <row r="6" spans="1:2">
      <c r="A6">
        <v>4190068</v>
      </c>
      <c r="B6" t="s">
        <v>2035</v>
      </c>
    </row>
    <row r="7" spans="1:2">
      <c r="A7">
        <v>4190069</v>
      </c>
      <c r="B7" t="s">
        <v>2036</v>
      </c>
    </row>
    <row r="8" spans="1:2">
      <c r="A8">
        <v>4190070</v>
      </c>
      <c r="B8" t="s">
        <v>2037</v>
      </c>
    </row>
    <row r="9" spans="1:2">
      <c r="A9">
        <v>4190071</v>
      </c>
      <c r="B9" t="s">
        <v>2038</v>
      </c>
    </row>
    <row r="10" spans="1:2">
      <c r="A10">
        <v>4190072</v>
      </c>
      <c r="B10" t="s">
        <v>2039</v>
      </c>
    </row>
    <row r="11" spans="1:2">
      <c r="A11">
        <v>4190073</v>
      </c>
      <c r="B11" t="s">
        <v>2040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 codeName="modfrmReestrObj">
    <tabColor indexed="47"/>
  </sheetPr>
  <dimension ref="A1"/>
  <sheetViews>
    <sheetView showGridLines="0" workbookViewId="0"/>
  </sheetViews>
  <sheetFormatPr defaultRowHeight="15"/>
  <sheetData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modProv">
    <tabColor indexed="47"/>
  </sheetPr>
  <dimension ref="A1"/>
  <sheetViews>
    <sheetView showGridLines="0" workbookViewId="0"/>
  </sheetViews>
  <sheetFormatPr defaultRowHeight="15"/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AllSheetsInThisWorkbook">
    <tabColor indexed="47"/>
  </sheetPr>
  <dimension ref="A1:B36"/>
  <sheetViews>
    <sheetView showGridLines="0" workbookViewId="0"/>
  </sheetViews>
  <sheetFormatPr defaultRowHeight="15"/>
  <cols>
    <col min="1" max="1" width="36.28515625" customWidth="1"/>
    <col min="2" max="2" width="21.140625" bestFit="1" customWidth="1"/>
  </cols>
  <sheetData>
    <row r="1" spans="1:2">
      <c r="A1" t="s">
        <v>13</v>
      </c>
      <c r="B1" t="s">
        <v>14</v>
      </c>
    </row>
    <row r="2" spans="1:2">
      <c r="A2" t="s">
        <v>15</v>
      </c>
      <c r="B2" t="s">
        <v>364</v>
      </c>
    </row>
    <row r="3" spans="1:2">
      <c r="A3" t="s">
        <v>189</v>
      </c>
      <c r="B3" t="s">
        <v>510</v>
      </c>
    </row>
    <row r="4" spans="1:2">
      <c r="A4" t="s">
        <v>16</v>
      </c>
      <c r="B4" t="s">
        <v>205</v>
      </c>
    </row>
    <row r="5" spans="1:2">
      <c r="A5" t="s">
        <v>539</v>
      </c>
      <c r="B5" t="s">
        <v>373</v>
      </c>
    </row>
    <row r="6" spans="1:2">
      <c r="A6" t="s">
        <v>540</v>
      </c>
      <c r="B6" t="s">
        <v>374</v>
      </c>
    </row>
    <row r="7" spans="1:2">
      <c r="A7" t="s">
        <v>541</v>
      </c>
      <c r="B7" t="s">
        <v>365</v>
      </c>
    </row>
    <row r="8" spans="1:2">
      <c r="A8" t="s">
        <v>469</v>
      </c>
      <c r="B8" t="s">
        <v>201</v>
      </c>
    </row>
    <row r="9" spans="1:2">
      <c r="A9" t="s">
        <v>470</v>
      </c>
      <c r="B9" t="s">
        <v>191</v>
      </c>
    </row>
    <row r="10" spans="1:2">
      <c r="A10" t="s">
        <v>11</v>
      </c>
      <c r="B10" t="s">
        <v>192</v>
      </c>
    </row>
    <row r="11" spans="1:2">
      <c r="A11" t="s">
        <v>349</v>
      </c>
      <c r="B11" t="s">
        <v>471</v>
      </c>
    </row>
    <row r="12" spans="1:2">
      <c r="A12" t="s">
        <v>190</v>
      </c>
      <c r="B12" t="s">
        <v>468</v>
      </c>
    </row>
    <row r="13" spans="1:2">
      <c r="B13" t="s">
        <v>511</v>
      </c>
    </row>
    <row r="14" spans="1:2">
      <c r="B14" t="s">
        <v>193</v>
      </c>
    </row>
    <row r="15" spans="1:2">
      <c r="B15" t="s">
        <v>211</v>
      </c>
    </row>
    <row r="16" spans="1:2">
      <c r="B16" t="s">
        <v>472</v>
      </c>
    </row>
    <row r="17" spans="2:2">
      <c r="B17" t="s">
        <v>194</v>
      </c>
    </row>
    <row r="18" spans="2:2">
      <c r="B18" t="s">
        <v>195</v>
      </c>
    </row>
    <row r="19" spans="2:2">
      <c r="B19" t="s">
        <v>196</v>
      </c>
    </row>
    <row r="20" spans="2:2">
      <c r="B20" t="s">
        <v>197</v>
      </c>
    </row>
    <row r="21" spans="2:2">
      <c r="B21" t="s">
        <v>198</v>
      </c>
    </row>
    <row r="22" spans="2:2">
      <c r="B22" t="s">
        <v>199</v>
      </c>
    </row>
    <row r="23" spans="2:2">
      <c r="B23" t="s">
        <v>200</v>
      </c>
    </row>
    <row r="24" spans="2:2">
      <c r="B24" t="s">
        <v>202</v>
      </c>
    </row>
    <row r="25" spans="2:2">
      <c r="B25" t="s">
        <v>203</v>
      </c>
    </row>
    <row r="26" spans="2:2">
      <c r="B26" t="s">
        <v>204</v>
      </c>
    </row>
    <row r="27" spans="2:2">
      <c r="B27" t="s">
        <v>206</v>
      </c>
    </row>
    <row r="28" spans="2:2">
      <c r="B28" t="s">
        <v>207</v>
      </c>
    </row>
    <row r="29" spans="2:2">
      <c r="B29" t="s">
        <v>473</v>
      </c>
    </row>
    <row r="30" spans="2:2">
      <c r="B30" t="s">
        <v>347</v>
      </c>
    </row>
    <row r="31" spans="2:2">
      <c r="B31" t="s">
        <v>208</v>
      </c>
    </row>
    <row r="32" spans="2:2">
      <c r="B32" t="s">
        <v>209</v>
      </c>
    </row>
    <row r="33" spans="2:2">
      <c r="B33" t="s">
        <v>210</v>
      </c>
    </row>
    <row r="34" spans="2:2">
      <c r="B34" t="s">
        <v>212</v>
      </c>
    </row>
    <row r="35" spans="2:2">
      <c r="B35" t="s">
        <v>213</v>
      </c>
    </row>
    <row r="36" spans="2:2">
      <c r="B36" t="s">
        <v>214</v>
      </c>
    </row>
  </sheetData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odUpdTemplLogger">
    <tabColor indexed="24"/>
  </sheetPr>
  <dimension ref="A1:C9"/>
  <sheetViews>
    <sheetView showGridLines="0" workbookViewId="0"/>
  </sheetViews>
  <sheetFormatPr defaultRowHeight="15"/>
  <cols>
    <col min="1" max="1" width="30.7109375" customWidth="1"/>
    <col min="2" max="2" width="80.7109375" customWidth="1"/>
    <col min="3" max="3" width="30.7109375" customWidth="1"/>
  </cols>
  <sheetData>
    <row r="1" spans="1:3" ht="24" customHeight="1">
      <c r="A1" t="s">
        <v>22</v>
      </c>
      <c r="B1" t="s">
        <v>23</v>
      </c>
      <c r="C1" t="s">
        <v>24</v>
      </c>
    </row>
    <row r="2" spans="1:3">
      <c r="A2">
        <v>44216.599270833336</v>
      </c>
      <c r="B2" t="s">
        <v>580</v>
      </c>
      <c r="C2" t="s">
        <v>383</v>
      </c>
    </row>
    <row r="3" spans="1:3">
      <c r="A3">
        <v>44216.599282407406</v>
      </c>
      <c r="B3" t="s">
        <v>581</v>
      </c>
      <c r="C3" t="s">
        <v>383</v>
      </c>
    </row>
    <row r="4" spans="1:3">
      <c r="A4">
        <v>44216.600706018522</v>
      </c>
      <c r="B4" t="s">
        <v>580</v>
      </c>
      <c r="C4" t="s">
        <v>383</v>
      </c>
    </row>
    <row r="5" spans="1:3">
      <c r="A5">
        <v>44216.600717592592</v>
      </c>
      <c r="B5" t="s">
        <v>581</v>
      </c>
      <c r="C5" t="s">
        <v>383</v>
      </c>
    </row>
    <row r="6" spans="1:3">
      <c r="A6">
        <v>44216.601261574076</v>
      </c>
      <c r="B6" t="s">
        <v>580</v>
      </c>
      <c r="C6" t="s">
        <v>383</v>
      </c>
    </row>
    <row r="7" spans="1:3">
      <c r="A7">
        <v>44216.601284722223</v>
      </c>
      <c r="B7" t="s">
        <v>581</v>
      </c>
      <c r="C7" t="s">
        <v>383</v>
      </c>
    </row>
    <row r="8" spans="1:3">
      <c r="A8">
        <v>44216.659189814818</v>
      </c>
      <c r="B8" t="s">
        <v>580</v>
      </c>
      <c r="C8" t="s">
        <v>383</v>
      </c>
    </row>
    <row r="9" spans="1:3">
      <c r="A9">
        <v>44216.659201388888</v>
      </c>
      <c r="B9" t="s">
        <v>581</v>
      </c>
      <c r="C9" t="s">
        <v>383</v>
      </c>
    </row>
  </sheetData>
  <sheetProtection sheet="1" objects="1" scenarios="1" formatColumns="0" formatRows="0" autoFilter="0"/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TEHSHEET">
    <tabColor indexed="47"/>
  </sheetPr>
  <dimension ref="A1:AH87"/>
  <sheetViews>
    <sheetView showGridLines="0" workbookViewId="0"/>
  </sheetViews>
  <sheetFormatPr defaultRowHeight="15"/>
  <cols>
    <col min="1" max="1" width="32.5703125" bestFit="1" customWidth="1"/>
    <col min="4" max="4" width="9.140625" customWidth="1"/>
    <col min="6" max="6" width="11.140625" customWidth="1"/>
    <col min="7" max="7" width="31.42578125" bestFit="1" customWidth="1"/>
    <col min="8" max="8" width="35.28515625" customWidth="1"/>
    <col min="9" max="9" width="14.5703125" bestFit="1" customWidth="1"/>
    <col min="10" max="11" width="26.85546875" customWidth="1"/>
    <col min="13" max="13" width="26.28515625" customWidth="1"/>
    <col min="14" max="14" width="29.140625" customWidth="1"/>
    <col min="16" max="16" width="60.7109375" customWidth="1"/>
    <col min="17" max="17" width="39.7109375" bestFit="1" customWidth="1"/>
    <col min="18" max="18" width="87.5703125" customWidth="1"/>
    <col min="19" max="19" width="81.5703125" customWidth="1"/>
    <col min="25" max="25" width="13.42578125" customWidth="1"/>
    <col min="26" max="26" width="24.85546875" customWidth="1"/>
    <col min="28" max="28" width="11.140625" bestFit="1" customWidth="1"/>
    <col min="29" max="29" width="72" customWidth="1"/>
    <col min="31" max="32" width="32.140625" customWidth="1"/>
    <col min="33" max="34" width="39.7109375" customWidth="1"/>
  </cols>
  <sheetData>
    <row r="1" spans="1:34">
      <c r="A1" t="s">
        <v>19</v>
      </c>
      <c r="C1" t="s">
        <v>28</v>
      </c>
      <c r="D1" t="s">
        <v>25</v>
      </c>
      <c r="E1" t="s">
        <v>118</v>
      </c>
      <c r="F1" t="s">
        <v>168</v>
      </c>
      <c r="G1" t="s">
        <v>134</v>
      </c>
      <c r="H1" t="s">
        <v>139</v>
      </c>
      <c r="I1" t="s">
        <v>162</v>
      </c>
      <c r="J1" t="s">
        <v>566</v>
      </c>
      <c r="K1" t="s">
        <v>360</v>
      </c>
      <c r="L1" t="s">
        <v>361</v>
      </c>
      <c r="M1" t="s">
        <v>163</v>
      </c>
      <c r="N1" t="s">
        <v>223</v>
      </c>
      <c r="P1" t="s">
        <v>574</v>
      </c>
      <c r="Q1" t="s">
        <v>224</v>
      </c>
      <c r="R1" t="s">
        <v>237</v>
      </c>
      <c r="S1" t="s">
        <v>238</v>
      </c>
      <c r="U1" t="s">
        <v>286</v>
      </c>
      <c r="V1" t="s">
        <v>287</v>
      </c>
      <c r="X1" t="s">
        <v>337</v>
      </c>
      <c r="Y1" t="s">
        <v>340</v>
      </c>
      <c r="Z1" t="s">
        <v>341</v>
      </c>
      <c r="AB1" s="1" t="s">
        <v>482</v>
      </c>
      <c r="AC1" s="1"/>
      <c r="AE1" t="s">
        <v>493</v>
      </c>
      <c r="AF1" t="s">
        <v>501</v>
      </c>
      <c r="AG1" t="s">
        <v>492</v>
      </c>
      <c r="AH1" t="s">
        <v>502</v>
      </c>
    </row>
    <row r="2" spans="1:34">
      <c r="A2" t="s">
        <v>41</v>
      </c>
      <c r="C2">
        <v>2013</v>
      </c>
      <c r="D2" t="s">
        <v>26</v>
      </c>
      <c r="E2" t="s">
        <v>119</v>
      </c>
      <c r="F2" t="s">
        <v>169</v>
      </c>
      <c r="G2" t="s">
        <v>132</v>
      </c>
      <c r="H2" t="s">
        <v>136</v>
      </c>
      <c r="I2" t="s">
        <v>33</v>
      </c>
      <c r="J2" t="s">
        <v>565</v>
      </c>
      <c r="L2">
        <v>55</v>
      </c>
      <c r="M2" t="s">
        <v>164</v>
      </c>
      <c r="N2" t="s">
        <v>222</v>
      </c>
      <c r="P2" t="s">
        <v>570</v>
      </c>
      <c r="Q2" t="s">
        <v>575</v>
      </c>
      <c r="R2" t="s">
        <v>230</v>
      </c>
      <c r="S2" t="s">
        <v>239</v>
      </c>
      <c r="U2" t="s">
        <v>288</v>
      </c>
      <c r="V2" t="s">
        <v>288</v>
      </c>
      <c r="X2" t="s">
        <v>338</v>
      </c>
      <c r="Y2" t="s">
        <v>342</v>
      </c>
      <c r="Z2" t="s">
        <v>343</v>
      </c>
      <c r="AB2" t="s">
        <v>469</v>
      </c>
      <c r="AC2" t="s">
        <v>483</v>
      </c>
      <c r="AE2" t="s">
        <v>2066</v>
      </c>
      <c r="AG2" t="s">
        <v>2065</v>
      </c>
    </row>
    <row r="3" spans="1:34">
      <c r="A3" t="s">
        <v>42</v>
      </c>
      <c r="C3">
        <v>2014</v>
      </c>
      <c r="D3" t="s">
        <v>27</v>
      </c>
      <c r="E3" t="s">
        <v>120</v>
      </c>
      <c r="F3" t="s">
        <v>170</v>
      </c>
      <c r="G3" t="s">
        <v>133</v>
      </c>
      <c r="H3" t="s">
        <v>137</v>
      </c>
      <c r="I3" t="s">
        <v>5</v>
      </c>
      <c r="J3" t="s">
        <v>339</v>
      </c>
      <c r="K3" t="s">
        <v>359</v>
      </c>
      <c r="L3" t="s">
        <v>363</v>
      </c>
      <c r="M3" t="s">
        <v>165</v>
      </c>
      <c r="N3" t="s">
        <v>220</v>
      </c>
      <c r="P3" t="s">
        <v>571</v>
      </c>
      <c r="Q3" t="s">
        <v>465</v>
      </c>
      <c r="R3" t="s">
        <v>231</v>
      </c>
      <c r="S3" t="s">
        <v>240</v>
      </c>
      <c r="U3" t="s">
        <v>289</v>
      </c>
      <c r="V3" t="s">
        <v>289</v>
      </c>
      <c r="X3" t="s">
        <v>339</v>
      </c>
      <c r="Y3" t="s">
        <v>344</v>
      </c>
      <c r="Z3" t="s">
        <v>344</v>
      </c>
      <c r="AB3" t="s">
        <v>539</v>
      </c>
      <c r="AC3" t="s">
        <v>542</v>
      </c>
    </row>
    <row r="4" spans="1:34">
      <c r="A4" t="s">
        <v>43</v>
      </c>
      <c r="C4">
        <v>2015</v>
      </c>
      <c r="E4" t="s">
        <v>121</v>
      </c>
      <c r="F4" t="s">
        <v>171</v>
      </c>
      <c r="H4" t="s">
        <v>138</v>
      </c>
      <c r="I4" t="s">
        <v>6</v>
      </c>
      <c r="L4">
        <v>112</v>
      </c>
      <c r="M4" t="s">
        <v>166</v>
      </c>
      <c r="N4" t="s">
        <v>221</v>
      </c>
      <c r="P4" t="s">
        <v>572</v>
      </c>
      <c r="R4" t="s">
        <v>232</v>
      </c>
      <c r="S4" t="s">
        <v>241</v>
      </c>
      <c r="U4" t="s">
        <v>290</v>
      </c>
      <c r="V4" t="s">
        <v>290</v>
      </c>
      <c r="AB4" t="s">
        <v>540</v>
      </c>
      <c r="AC4" t="s">
        <v>484</v>
      </c>
    </row>
    <row r="5" spans="1:34">
      <c r="A5" t="s">
        <v>44</v>
      </c>
      <c r="C5">
        <v>2016</v>
      </c>
      <c r="E5" t="s">
        <v>122</v>
      </c>
      <c r="F5" t="s">
        <v>172</v>
      </c>
      <c r="I5" t="s">
        <v>7</v>
      </c>
      <c r="M5" t="s">
        <v>167</v>
      </c>
      <c r="N5" t="s">
        <v>219</v>
      </c>
      <c r="P5" t="s">
        <v>573</v>
      </c>
      <c r="R5" t="s">
        <v>233</v>
      </c>
      <c r="S5" t="s">
        <v>247</v>
      </c>
      <c r="U5" t="s">
        <v>291</v>
      </c>
      <c r="V5" t="s">
        <v>291</v>
      </c>
      <c r="AB5" t="s">
        <v>541</v>
      </c>
      <c r="AC5" t="s">
        <v>485</v>
      </c>
    </row>
    <row r="6" spans="1:34">
      <c r="A6" t="s">
        <v>45</v>
      </c>
      <c r="C6">
        <v>2017</v>
      </c>
      <c r="E6" t="s">
        <v>123</v>
      </c>
      <c r="I6" t="s">
        <v>20</v>
      </c>
      <c r="R6" t="s">
        <v>234</v>
      </c>
      <c r="S6" t="s">
        <v>248</v>
      </c>
      <c r="U6" t="s">
        <v>292</v>
      </c>
      <c r="V6" t="s">
        <v>292</v>
      </c>
    </row>
    <row r="7" spans="1:34">
      <c r="A7" t="s">
        <v>46</v>
      </c>
      <c r="E7" t="s">
        <v>124</v>
      </c>
      <c r="I7" t="s">
        <v>21</v>
      </c>
      <c r="R7" t="s">
        <v>235</v>
      </c>
      <c r="S7" t="s">
        <v>242</v>
      </c>
      <c r="U7" t="s">
        <v>293</v>
      </c>
      <c r="V7" t="s">
        <v>293</v>
      </c>
    </row>
    <row r="8" spans="1:34">
      <c r="A8" t="s">
        <v>47</v>
      </c>
      <c r="E8" t="s">
        <v>125</v>
      </c>
      <c r="I8" t="s">
        <v>115</v>
      </c>
      <c r="R8" t="s">
        <v>236</v>
      </c>
      <c r="S8" t="s">
        <v>243</v>
      </c>
      <c r="U8" t="s">
        <v>294</v>
      </c>
      <c r="V8" t="s">
        <v>294</v>
      </c>
    </row>
    <row r="9" spans="1:34">
      <c r="A9" t="s">
        <v>48</v>
      </c>
      <c r="E9" t="s">
        <v>126</v>
      </c>
      <c r="I9" t="s">
        <v>116</v>
      </c>
      <c r="S9" t="s">
        <v>244</v>
      </c>
      <c r="U9" t="s">
        <v>295</v>
      </c>
      <c r="V9" t="s">
        <v>295</v>
      </c>
    </row>
    <row r="10" spans="1:34">
      <c r="A10" t="s">
        <v>49</v>
      </c>
      <c r="E10" t="s">
        <v>127</v>
      </c>
      <c r="I10" t="s">
        <v>143</v>
      </c>
      <c r="S10" t="s">
        <v>245</v>
      </c>
      <c r="U10" t="s">
        <v>296</v>
      </c>
      <c r="V10" t="s">
        <v>296</v>
      </c>
    </row>
    <row r="11" spans="1:34">
      <c r="A11" t="s">
        <v>50</v>
      </c>
      <c r="E11" t="s">
        <v>128</v>
      </c>
      <c r="I11" t="s">
        <v>144</v>
      </c>
      <c r="R11" t="s">
        <v>358</v>
      </c>
      <c r="S11" t="s">
        <v>246</v>
      </c>
      <c r="U11" t="s">
        <v>297</v>
      </c>
      <c r="V11" t="s">
        <v>297</v>
      </c>
    </row>
    <row r="12" spans="1:34">
      <c r="A12" t="s">
        <v>17</v>
      </c>
      <c r="E12" t="s">
        <v>129</v>
      </c>
      <c r="I12" t="s">
        <v>145</v>
      </c>
      <c r="R12" t="s">
        <v>357</v>
      </c>
      <c r="U12" t="s">
        <v>144</v>
      </c>
      <c r="V12" t="s">
        <v>144</v>
      </c>
    </row>
    <row r="13" spans="1:34">
      <c r="A13" t="s">
        <v>51</v>
      </c>
      <c r="E13" t="s">
        <v>130</v>
      </c>
      <c r="I13" t="s">
        <v>146</v>
      </c>
      <c r="R13" t="s">
        <v>356</v>
      </c>
      <c r="U13" t="s">
        <v>145</v>
      </c>
      <c r="V13" t="s">
        <v>145</v>
      </c>
    </row>
    <row r="14" spans="1:34">
      <c r="A14" t="s">
        <v>18</v>
      </c>
      <c r="I14" t="s">
        <v>147</v>
      </c>
      <c r="R14" t="s">
        <v>355</v>
      </c>
      <c r="U14" t="s">
        <v>146</v>
      </c>
      <c r="V14" t="s">
        <v>146</v>
      </c>
    </row>
    <row r="15" spans="1:34">
      <c r="A15" t="s">
        <v>518</v>
      </c>
      <c r="I15" t="s">
        <v>148</v>
      </c>
      <c r="R15" t="s">
        <v>354</v>
      </c>
      <c r="U15" t="s">
        <v>147</v>
      </c>
      <c r="V15" t="s">
        <v>147</v>
      </c>
    </row>
    <row r="16" spans="1:34">
      <c r="A16" t="s">
        <v>52</v>
      </c>
      <c r="I16" t="s">
        <v>149</v>
      </c>
      <c r="R16" t="s">
        <v>353</v>
      </c>
      <c r="U16" t="s">
        <v>148</v>
      </c>
      <c r="V16" t="s">
        <v>148</v>
      </c>
    </row>
    <row r="17" spans="1:22">
      <c r="A17" t="s">
        <v>53</v>
      </c>
      <c r="I17" t="s">
        <v>150</v>
      </c>
      <c r="R17" t="s">
        <v>352</v>
      </c>
      <c r="U17" t="s">
        <v>149</v>
      </c>
      <c r="V17" t="s">
        <v>149</v>
      </c>
    </row>
    <row r="18" spans="1:22">
      <c r="A18" t="s">
        <v>54</v>
      </c>
      <c r="I18" t="s">
        <v>151</v>
      </c>
      <c r="R18" t="s">
        <v>351</v>
      </c>
      <c r="U18" t="s">
        <v>150</v>
      </c>
      <c r="V18" t="s">
        <v>150</v>
      </c>
    </row>
    <row r="19" spans="1:22">
      <c r="A19" t="s">
        <v>55</v>
      </c>
      <c r="I19" t="s">
        <v>152</v>
      </c>
      <c r="U19" t="s">
        <v>151</v>
      </c>
      <c r="V19" t="s">
        <v>151</v>
      </c>
    </row>
    <row r="20" spans="1:22">
      <c r="A20" t="s">
        <v>56</v>
      </c>
      <c r="I20" t="s">
        <v>153</v>
      </c>
      <c r="U20" t="s">
        <v>152</v>
      </c>
      <c r="V20" t="s">
        <v>152</v>
      </c>
    </row>
    <row r="21" spans="1:22">
      <c r="A21" t="s">
        <v>57</v>
      </c>
      <c r="I21" t="s">
        <v>154</v>
      </c>
      <c r="U21" t="s">
        <v>153</v>
      </c>
      <c r="V21" t="s">
        <v>153</v>
      </c>
    </row>
    <row r="22" spans="1:22">
      <c r="A22" t="s">
        <v>58</v>
      </c>
      <c r="U22" t="s">
        <v>154</v>
      </c>
      <c r="V22" t="s">
        <v>154</v>
      </c>
    </row>
    <row r="23" spans="1:22">
      <c r="A23" t="s">
        <v>59</v>
      </c>
      <c r="U23" t="s">
        <v>298</v>
      </c>
      <c r="V23" t="s">
        <v>298</v>
      </c>
    </row>
    <row r="24" spans="1:22">
      <c r="A24" t="s">
        <v>60</v>
      </c>
      <c r="U24" t="s">
        <v>299</v>
      </c>
      <c r="V24" t="s">
        <v>299</v>
      </c>
    </row>
    <row r="25" spans="1:22">
      <c r="A25" t="s">
        <v>61</v>
      </c>
      <c r="U25" t="s">
        <v>300</v>
      </c>
      <c r="V25" t="s">
        <v>300</v>
      </c>
    </row>
    <row r="26" spans="1:22">
      <c r="A26" t="s">
        <v>62</v>
      </c>
      <c r="V26" t="s">
        <v>301</v>
      </c>
    </row>
    <row r="27" spans="1:22">
      <c r="A27" t="s">
        <v>63</v>
      </c>
      <c r="V27" t="s">
        <v>302</v>
      </c>
    </row>
    <row r="28" spans="1:22">
      <c r="A28" t="s">
        <v>64</v>
      </c>
      <c r="V28" t="s">
        <v>303</v>
      </c>
    </row>
    <row r="29" spans="1:22">
      <c r="A29" t="s">
        <v>65</v>
      </c>
      <c r="V29" t="s">
        <v>304</v>
      </c>
    </row>
    <row r="30" spans="1:22">
      <c r="A30" t="s">
        <v>66</v>
      </c>
      <c r="V30" t="s">
        <v>305</v>
      </c>
    </row>
    <row r="31" spans="1:22">
      <c r="A31" t="s">
        <v>67</v>
      </c>
      <c r="V31" t="s">
        <v>306</v>
      </c>
    </row>
    <row r="32" spans="1:22">
      <c r="A32" t="s">
        <v>68</v>
      </c>
      <c r="V32" t="s">
        <v>307</v>
      </c>
    </row>
    <row r="33" spans="1:22">
      <c r="A33" t="s">
        <v>69</v>
      </c>
      <c r="V33" t="s">
        <v>308</v>
      </c>
    </row>
    <row r="34" spans="1:22">
      <c r="A34" t="s">
        <v>70</v>
      </c>
      <c r="V34" t="s">
        <v>309</v>
      </c>
    </row>
    <row r="35" spans="1:22">
      <c r="A35" t="s">
        <v>71</v>
      </c>
      <c r="V35" t="s">
        <v>310</v>
      </c>
    </row>
    <row r="36" spans="1:22">
      <c r="A36" t="s">
        <v>35</v>
      </c>
      <c r="V36" t="s">
        <v>311</v>
      </c>
    </row>
    <row r="37" spans="1:22">
      <c r="A37" t="s">
        <v>36</v>
      </c>
      <c r="V37" t="s">
        <v>312</v>
      </c>
    </row>
    <row r="38" spans="1:22">
      <c r="A38" t="s">
        <v>37</v>
      </c>
      <c r="V38" t="s">
        <v>313</v>
      </c>
    </row>
    <row r="39" spans="1:22">
      <c r="A39" t="s">
        <v>38</v>
      </c>
      <c r="V39" t="s">
        <v>314</v>
      </c>
    </row>
    <row r="40" spans="1:22">
      <c r="A40" t="s">
        <v>39</v>
      </c>
      <c r="V40" t="s">
        <v>315</v>
      </c>
    </row>
    <row r="41" spans="1:22">
      <c r="A41" t="s">
        <v>40</v>
      </c>
      <c r="V41" t="s">
        <v>316</v>
      </c>
    </row>
    <row r="42" spans="1:22">
      <c r="A42" t="s">
        <v>72</v>
      </c>
      <c r="V42" t="s">
        <v>317</v>
      </c>
    </row>
    <row r="43" spans="1:22">
      <c r="A43" t="s">
        <v>73</v>
      </c>
      <c r="V43" t="s">
        <v>318</v>
      </c>
    </row>
    <row r="44" spans="1:22">
      <c r="A44" t="s">
        <v>74</v>
      </c>
      <c r="V44" t="s">
        <v>319</v>
      </c>
    </row>
    <row r="45" spans="1:22">
      <c r="A45" t="s">
        <v>75</v>
      </c>
      <c r="V45" t="s">
        <v>320</v>
      </c>
    </row>
    <row r="46" spans="1:22">
      <c r="A46" t="s">
        <v>76</v>
      </c>
      <c r="V46" t="s">
        <v>321</v>
      </c>
    </row>
    <row r="47" spans="1:22">
      <c r="A47" t="s">
        <v>97</v>
      </c>
      <c r="V47" t="s">
        <v>322</v>
      </c>
    </row>
    <row r="48" spans="1:22">
      <c r="A48" t="s">
        <v>98</v>
      </c>
      <c r="V48" t="s">
        <v>323</v>
      </c>
    </row>
    <row r="49" spans="1:22">
      <c r="A49" t="s">
        <v>99</v>
      </c>
      <c r="V49" t="s">
        <v>324</v>
      </c>
    </row>
    <row r="50" spans="1:22">
      <c r="A50" t="s">
        <v>77</v>
      </c>
      <c r="V50" t="s">
        <v>325</v>
      </c>
    </row>
    <row r="51" spans="1:22">
      <c r="A51" t="s">
        <v>78</v>
      </c>
      <c r="V51" t="s">
        <v>326</v>
      </c>
    </row>
    <row r="52" spans="1:22">
      <c r="A52" t="s">
        <v>79</v>
      </c>
      <c r="V52" t="s">
        <v>327</v>
      </c>
    </row>
    <row r="53" spans="1:22">
      <c r="A53" t="s">
        <v>80</v>
      </c>
      <c r="V53" t="s">
        <v>328</v>
      </c>
    </row>
    <row r="54" spans="1:22">
      <c r="A54" t="s">
        <v>81</v>
      </c>
      <c r="V54" t="s">
        <v>329</v>
      </c>
    </row>
    <row r="55" spans="1:22">
      <c r="A55" t="s">
        <v>82</v>
      </c>
      <c r="V55" t="s">
        <v>330</v>
      </c>
    </row>
    <row r="56" spans="1:22">
      <c r="A56" t="s">
        <v>83</v>
      </c>
      <c r="V56" t="s">
        <v>331</v>
      </c>
    </row>
    <row r="57" spans="1:22">
      <c r="A57" t="s">
        <v>519</v>
      </c>
      <c r="V57" t="s">
        <v>332</v>
      </c>
    </row>
    <row r="58" spans="1:22">
      <c r="A58" t="s">
        <v>84</v>
      </c>
      <c r="V58" t="s">
        <v>333</v>
      </c>
    </row>
    <row r="59" spans="1:22">
      <c r="A59" t="s">
        <v>85</v>
      </c>
      <c r="V59" t="s">
        <v>334</v>
      </c>
    </row>
    <row r="60" spans="1:22">
      <c r="A60" t="s">
        <v>86</v>
      </c>
      <c r="V60" t="s">
        <v>335</v>
      </c>
    </row>
    <row r="61" spans="1:22">
      <c r="A61" t="s">
        <v>87</v>
      </c>
      <c r="V61" t="s">
        <v>336</v>
      </c>
    </row>
    <row r="62" spans="1:22">
      <c r="A62" t="s">
        <v>29</v>
      </c>
    </row>
    <row r="63" spans="1:22">
      <c r="A63" t="s">
        <v>88</v>
      </c>
    </row>
    <row r="64" spans="1:22">
      <c r="A64" t="s">
        <v>89</v>
      </c>
    </row>
    <row r="65" spans="1:1">
      <c r="A65" t="s">
        <v>90</v>
      </c>
    </row>
    <row r="66" spans="1:1">
      <c r="A66" t="s">
        <v>91</v>
      </c>
    </row>
    <row r="67" spans="1:1">
      <c r="A67" t="s">
        <v>92</v>
      </c>
    </row>
    <row r="68" spans="1:1">
      <c r="A68" t="s">
        <v>93</v>
      </c>
    </row>
    <row r="69" spans="1:1">
      <c r="A69" t="s">
        <v>94</v>
      </c>
    </row>
    <row r="70" spans="1:1">
      <c r="A70" t="s">
        <v>95</v>
      </c>
    </row>
    <row r="71" spans="1:1">
      <c r="A71" t="s">
        <v>96</v>
      </c>
    </row>
    <row r="72" spans="1:1">
      <c r="A72" t="s">
        <v>100</v>
      </c>
    </row>
    <row r="73" spans="1:1">
      <c r="A73" t="s">
        <v>101</v>
      </c>
    </row>
    <row r="74" spans="1:1">
      <c r="A74" t="s">
        <v>102</v>
      </c>
    </row>
    <row r="75" spans="1:1">
      <c r="A75" t="s">
        <v>103</v>
      </c>
    </row>
    <row r="76" spans="1:1">
      <c r="A76" t="s">
        <v>104</v>
      </c>
    </row>
    <row r="77" spans="1:1">
      <c r="A77" t="s">
        <v>105</v>
      </c>
    </row>
    <row r="78" spans="1:1">
      <c r="A78" t="s">
        <v>106</v>
      </c>
    </row>
    <row r="79" spans="1:1">
      <c r="A79" t="s">
        <v>34</v>
      </c>
    </row>
    <row r="80" spans="1:1">
      <c r="A80" t="s">
        <v>107</v>
      </c>
    </row>
    <row r="81" spans="1:1">
      <c r="A81" t="s">
        <v>108</v>
      </c>
    </row>
    <row r="82" spans="1:1">
      <c r="A82" t="s">
        <v>109</v>
      </c>
    </row>
    <row r="83" spans="1:1">
      <c r="A83" t="s">
        <v>0</v>
      </c>
    </row>
    <row r="84" spans="1:1">
      <c r="A84" t="s">
        <v>1</v>
      </c>
    </row>
    <row r="85" spans="1:1">
      <c r="A85" t="s">
        <v>2</v>
      </c>
    </row>
    <row r="86" spans="1:1">
      <c r="A86" t="s">
        <v>3</v>
      </c>
    </row>
    <row r="87" spans="1:1">
      <c r="A87" t="s">
        <v>4</v>
      </c>
    </row>
  </sheetData>
  <sheetProtection formatColumns="0" formatRows="0"/>
  <mergeCells count="1">
    <mergeCell ref="AB1:AC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modServiceModule">
    <tabColor rgb="FFFFCC99"/>
  </sheetPr>
  <dimension ref="A1"/>
  <sheetViews>
    <sheetView showGridLines="0" workbookViewId="0"/>
  </sheetViews>
  <sheetFormatPr defaultRowHeight="1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 codeName="modCheckCyan">
    <tabColor indexed="47"/>
  </sheetPr>
  <dimension ref="A1:A43"/>
  <sheetViews>
    <sheetView showGridLines="0" workbookViewId="0"/>
  </sheetViews>
  <sheetFormatPr defaultRowHeight="15"/>
  <sheetData>
    <row r="1" spans="1:1">
      <c r="A1">
        <f>IF('Форма 4.1.1'!$F$12="",1,0)</f>
        <v>0</v>
      </c>
    </row>
    <row r="2" spans="1:1">
      <c r="A2">
        <f>IF('Форма 4.1.1'!$F$15="",1,0)</f>
        <v>0</v>
      </c>
    </row>
    <row r="3" spans="1:1">
      <c r="A3">
        <f>IF('Форма 4.1.1'!$F$16="",1,0)</f>
        <v>0</v>
      </c>
    </row>
    <row r="4" spans="1:1">
      <c r="A4">
        <f>IF('Форма 4.1.1'!$F$17="",1,0)</f>
        <v>0</v>
      </c>
    </row>
    <row r="5" spans="1:1">
      <c r="A5">
        <f>IF('Форма 4.1.1'!$F$26="",1,0)</f>
        <v>0</v>
      </c>
    </row>
    <row r="6" spans="1:1">
      <c r="A6">
        <f>IF('Форма 4.1.1'!$F$27="",1,0)</f>
        <v>0</v>
      </c>
    </row>
    <row r="7" spans="1:1">
      <c r="A7">
        <f>IF('Форма 4.1.1'!$F$28="",1,0)</f>
        <v>0</v>
      </c>
    </row>
    <row r="8" spans="1:1">
      <c r="A8">
        <f>IF('Форма 4.1.1'!$F$29="",1,0)</f>
        <v>0</v>
      </c>
    </row>
    <row r="9" spans="1:1">
      <c r="A9">
        <f>IF('Форма 4.1.1'!$F$30="",1,0)</f>
        <v>0</v>
      </c>
    </row>
    <row r="10" spans="1:1">
      <c r="A10">
        <f>IF('Форма 4.1.1'!$F$31="",1,0)</f>
        <v>0</v>
      </c>
    </row>
    <row r="11" spans="1:1">
      <c r="A11">
        <f>IF('Форма 4.1.1'!$F$33="",1,0)</f>
        <v>0</v>
      </c>
    </row>
    <row r="12" spans="1:1">
      <c r="A12">
        <f>IF('Форма 4.1.1'!$F$34="",1,0)</f>
        <v>0</v>
      </c>
    </row>
    <row r="13" spans="1:1">
      <c r="A13">
        <f>IF('Форма 4.1.1'!$F$35="",1,0)</f>
        <v>0</v>
      </c>
    </row>
    <row r="14" spans="1:1">
      <c r="A14">
        <f>IF('Форма 4.1.1'!$F$36="",1,0)</f>
        <v>0</v>
      </c>
    </row>
    <row r="15" spans="1:1">
      <c r="A15">
        <f>IF('Форма 4.1.1'!$F$37="",1,0)</f>
        <v>0</v>
      </c>
    </row>
    <row r="16" spans="1:1">
      <c r="A16">
        <f>IF('Форма 4.1.1'!$F$39="",1,0)</f>
        <v>0</v>
      </c>
    </row>
    <row r="17" spans="1:1">
      <c r="A17">
        <f>IF('Форма 4.1.1'!$F$41="",1,0)</f>
        <v>0</v>
      </c>
    </row>
    <row r="18" spans="1:1">
      <c r="A18">
        <f>IF('Форма 4.1.1'!$F$42="",1,0)</f>
        <v>0</v>
      </c>
    </row>
    <row r="19" spans="1:1">
      <c r="A19">
        <f>IF('Форма 4.1.1'!$F$44="",1,0)</f>
        <v>0</v>
      </c>
    </row>
    <row r="20" spans="1:1">
      <c r="A20">
        <f>IF('Форма 4.1.1'!$F$45="",1,0)</f>
        <v>0</v>
      </c>
    </row>
    <row r="21" spans="1:1">
      <c r="A21">
        <f>IF('Форма 4.1.1'!$F$46="",1,0)</f>
        <v>0</v>
      </c>
    </row>
    <row r="22" spans="1:1">
      <c r="A22">
        <f>IF('Форма 4.1.1'!$F$47="",1,0)</f>
        <v>0</v>
      </c>
    </row>
    <row r="23" spans="1:1">
      <c r="A23">
        <f>IF('Форма 4.1.2'!$G$11="",1,0)</f>
        <v>0</v>
      </c>
    </row>
    <row r="24" spans="1:1">
      <c r="A24">
        <f>IF('Форма 4.1.2'!$H$11="",1,0)</f>
        <v>0</v>
      </c>
    </row>
    <row r="25" spans="1:1">
      <c r="A25">
        <f>IF('Форма 4.1.2'!$I$11="",1,0)</f>
        <v>0</v>
      </c>
    </row>
    <row r="26" spans="1:1">
      <c r="A26">
        <f>IF('Форма 4.1.2'!$J$11="",1,0)</f>
        <v>0</v>
      </c>
    </row>
    <row r="27" spans="1:1">
      <c r="A27">
        <f>IF('Форма 4.1.2'!$L$11="",1,0)</f>
        <v>0</v>
      </c>
    </row>
    <row r="28" spans="1:1">
      <c r="A28">
        <f>IF('Форма 4.1.2'!$M$11="",1,0)</f>
        <v>0</v>
      </c>
    </row>
    <row r="29" spans="1:1">
      <c r="A29">
        <f>IF('Форма 4.1.2'!$N$11="",1,0)</f>
        <v>0</v>
      </c>
    </row>
    <row r="30" spans="1:1">
      <c r="A30">
        <f>IF('Форма 4.1.2'!$O$11="",1,0)</f>
        <v>0</v>
      </c>
    </row>
    <row r="31" spans="1:1">
      <c r="A31">
        <f>IF('Форма 4.1.2'!$P$11="",1,0)</f>
        <v>0</v>
      </c>
    </row>
    <row r="32" spans="1:1">
      <c r="A32">
        <f>IF('Форма 4.1.2'!$Q$11="",1,0)</f>
        <v>0</v>
      </c>
    </row>
    <row r="33" spans="1:1">
      <c r="A33">
        <f>IF('Форма 4.1.2'!$F$11="",1,0)</f>
        <v>0</v>
      </c>
    </row>
    <row r="34" spans="1:1">
      <c r="A34">
        <f>IF('Форма 1.0.2'!$E$12="",1,0)</f>
        <v>1</v>
      </c>
    </row>
    <row r="35" spans="1:1">
      <c r="A35">
        <f>IF('Форма 1.0.2'!$F$12="",1,0)</f>
        <v>1</v>
      </c>
    </row>
    <row r="36" spans="1:1">
      <c r="A36">
        <f>IF('Форма 1.0.2'!$G$12="",1,0)</f>
        <v>1</v>
      </c>
    </row>
    <row r="37" spans="1:1">
      <c r="A37">
        <f>IF('Форма 1.0.2'!$H$12="",1,0)</f>
        <v>1</v>
      </c>
    </row>
    <row r="38" spans="1:1">
      <c r="A38">
        <f>IF('Форма 1.0.2'!$I$12="",1,0)</f>
        <v>1</v>
      </c>
    </row>
    <row r="39" spans="1:1">
      <c r="A39">
        <f>IF('Форма 1.0.2'!$J$12="",1,0)</f>
        <v>1</v>
      </c>
    </row>
    <row r="40" spans="1:1">
      <c r="A40">
        <f>IF('Сведения об изменении'!$E$12="",1,0)</f>
        <v>0</v>
      </c>
    </row>
    <row r="41" spans="1:1">
      <c r="A41">
        <f>IF('Форма 4.1.2'!$E$11="",1,0)</f>
        <v>0</v>
      </c>
    </row>
    <row r="42" spans="1:1">
      <c r="A42">
        <f>IF('Форма 4.1.3'!$J$11="",1,0)</f>
        <v>0</v>
      </c>
    </row>
    <row r="43" spans="1:1">
      <c r="A43">
        <f>IF('Форма 1.0.1'!$K$8="",1,0)</f>
        <v>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 codeName="modHTTP">
    <tabColor rgb="FFFFCC99"/>
  </sheetPr>
  <dimension ref="A1"/>
  <sheetViews>
    <sheetView showGridLines="0" workbookViewId="0"/>
  </sheetViews>
  <sheetFormatPr defaultRowHeight="1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 codeName="TSH_et_union_hor">
    <tabColor indexed="47"/>
  </sheetPr>
  <dimension ref="A2:AA115"/>
  <sheetViews>
    <sheetView showGridLines="0" workbookViewId="0"/>
  </sheetViews>
  <sheetFormatPr defaultRowHeight="15"/>
  <cols>
    <col min="1" max="1" width="10.28515625" bestFit="1" customWidth="1"/>
    <col min="2" max="3" width="10" bestFit="1" customWidth="1"/>
    <col min="5" max="5" width="20" customWidth="1"/>
    <col min="6" max="6" width="4.85546875" customWidth="1"/>
    <col min="7" max="8" width="20.7109375" customWidth="1"/>
    <col min="9" max="9" width="47.85546875" customWidth="1"/>
    <col min="10" max="10" width="24.28515625" customWidth="1"/>
    <col min="12" max="12" width="44.7109375" customWidth="1"/>
    <col min="13" max="13" width="32.42578125" customWidth="1"/>
    <col min="15" max="15" width="29.42578125" customWidth="1"/>
    <col min="16" max="16" width="39.5703125" customWidth="1"/>
    <col min="17" max="17" width="3.7109375" customWidth="1"/>
  </cols>
  <sheetData>
    <row r="2" spans="1:19">
      <c r="A2" t="s">
        <v>155</v>
      </c>
    </row>
    <row r="4" spans="1:19">
      <c r="C4" s="1"/>
      <c r="D4" s="1">
        <v>1</v>
      </c>
      <c r="E4" s="1"/>
      <c r="G4">
        <v>0</v>
      </c>
    </row>
    <row r="5" spans="1:19" ht="15" customHeight="1">
      <c r="C5" s="1"/>
      <c r="D5" s="1"/>
      <c r="E5" s="1"/>
      <c r="H5" t="s">
        <v>156</v>
      </c>
    </row>
    <row r="7" spans="1:19">
      <c r="A7" t="s">
        <v>184</v>
      </c>
    </row>
    <row r="9" spans="1:19">
      <c r="D9">
        <v>1</v>
      </c>
      <c r="G9">
        <v>0</v>
      </c>
      <c r="P9">
        <f>mergeValue(E9)</f>
        <v>0</v>
      </c>
      <c r="Q9">
        <f>H9</f>
        <v>0</v>
      </c>
      <c r="R9">
        <f>I9</f>
        <v>0</v>
      </c>
      <c r="S9" t="str">
        <f>Q9&amp;" ("&amp;R9&amp;")"</f>
        <v>0 (0)</v>
      </c>
    </row>
    <row r="12" spans="1:19">
      <c r="A12" t="s">
        <v>111</v>
      </c>
    </row>
    <row r="14" spans="1:19" ht="15" customHeight="1"/>
    <row r="17" spans="1:14">
      <c r="A17" t="s">
        <v>117</v>
      </c>
    </row>
    <row r="20" spans="1:14">
      <c r="A20" t="s">
        <v>6</v>
      </c>
      <c r="B20" t="s">
        <v>376</v>
      </c>
      <c r="D20" t="s">
        <v>33</v>
      </c>
      <c r="M20" t="str">
        <f>IF(ISERROR(INDEX(kind_of_nameforms,MATCH(E20,kind_of_forms,0),1)),"",INDEX(kind_of_nameforms,MATCH(E20,kind_of_forms,0),1))</f>
        <v/>
      </c>
    </row>
    <row r="25" spans="1:14">
      <c r="A25" t="s">
        <v>185</v>
      </c>
      <c r="B25" t="s">
        <v>186</v>
      </c>
      <c r="C25" t="s">
        <v>187</v>
      </c>
    </row>
    <row r="27" spans="1:14" ht="15" customHeight="1">
      <c r="D27" s="1">
        <v>1</v>
      </c>
      <c r="E27" s="1"/>
      <c r="G27" s="1"/>
      <c r="H27" s="1"/>
      <c r="I27" s="1"/>
      <c r="J27" s="1"/>
      <c r="K27" s="1"/>
    </row>
    <row r="28" spans="1:14" ht="15" customHeight="1">
      <c r="D28" s="1"/>
      <c r="E28" s="1"/>
      <c r="G28" s="1"/>
      <c r="H28" s="1"/>
      <c r="I28" s="1"/>
      <c r="J28" s="1"/>
      <c r="K28" s="1"/>
      <c r="M28" s="1"/>
      <c r="N28" s="1"/>
    </row>
    <row r="29" spans="1:14" ht="15" customHeight="1">
      <c r="D29" s="1"/>
      <c r="E29" s="1"/>
      <c r="H29" t="s">
        <v>156</v>
      </c>
    </row>
    <row r="32" spans="1:14">
      <c r="A32" t="s">
        <v>226</v>
      </c>
    </row>
    <row r="33" spans="1:13" ht="15" customHeight="1">
      <c r="D33" s="1">
        <v>1</v>
      </c>
      <c r="E33" s="1"/>
      <c r="G33" s="1">
        <v>1</v>
      </c>
      <c r="H33" s="1"/>
      <c r="I33" s="1"/>
      <c r="J33" s="1"/>
      <c r="K33" t="s">
        <v>33</v>
      </c>
    </row>
    <row r="34" spans="1:13" ht="15" customHeight="1">
      <c r="D34" s="1"/>
      <c r="E34" s="1"/>
      <c r="G34" s="1"/>
      <c r="H34" s="1"/>
      <c r="I34" s="1"/>
      <c r="J34" s="1"/>
      <c r="L34" s="1" t="s">
        <v>229</v>
      </c>
      <c r="M34" s="1"/>
    </row>
    <row r="35" spans="1:13" ht="15" customHeight="1">
      <c r="D35" s="1"/>
      <c r="E35" s="1"/>
      <c r="H35" t="s">
        <v>228</v>
      </c>
    </row>
    <row r="37" spans="1:13">
      <c r="A37" t="s">
        <v>226</v>
      </c>
      <c r="B37" t="s">
        <v>226</v>
      </c>
      <c r="C37" t="s">
        <v>226</v>
      </c>
    </row>
    <row r="39" spans="1:13" ht="23.25" customHeight="1">
      <c r="D39" s="1">
        <v>1</v>
      </c>
      <c r="E39" s="1"/>
      <c r="G39" s="1">
        <v>1</v>
      </c>
      <c r="H39" s="1"/>
      <c r="I39" s="1"/>
      <c r="J39" s="1"/>
      <c r="K39" t="str">
        <f>L39&amp;".1"</f>
        <v>1.1</v>
      </c>
      <c r="L39" s="1" t="s">
        <v>33</v>
      </c>
      <c r="M39" t="s">
        <v>227</v>
      </c>
    </row>
    <row r="40" spans="1:13" ht="23.25" customHeight="1">
      <c r="D40" s="1"/>
      <c r="E40" s="1"/>
      <c r="G40" s="1"/>
      <c r="H40" s="1"/>
      <c r="I40" s="1"/>
      <c r="J40" s="1"/>
      <c r="K40" t="str">
        <f>L39&amp;".2"</f>
        <v>1.2</v>
      </c>
      <c r="L40" s="1"/>
      <c r="M40" t="s">
        <v>284</v>
      </c>
    </row>
    <row r="41" spans="1:13" ht="23.25" customHeight="1">
      <c r="D41" s="1"/>
      <c r="E41" s="1"/>
      <c r="G41" s="1"/>
      <c r="H41" s="1"/>
      <c r="I41" s="1"/>
      <c r="J41" s="1"/>
      <c r="K41" t="str">
        <f>L39&amp;".3"</f>
        <v>1.3</v>
      </c>
      <c r="L41" s="1"/>
      <c r="M41" t="s">
        <v>283</v>
      </c>
    </row>
    <row r="42" spans="1:13" ht="23.25" customHeight="1">
      <c r="D42" s="1"/>
      <c r="E42" s="1"/>
      <c r="G42" s="1"/>
      <c r="H42" s="1"/>
      <c r="I42" s="1"/>
      <c r="J42" s="1"/>
      <c r="K42" t="str">
        <f>L39&amp;".4"</f>
        <v>1.4</v>
      </c>
      <c r="L42" s="1"/>
      <c r="M42" t="s">
        <v>277</v>
      </c>
    </row>
    <row r="43" spans="1:13" ht="23.25" customHeight="1">
      <c r="D43" s="1"/>
      <c r="E43" s="1"/>
      <c r="G43" s="1"/>
      <c r="H43" s="1"/>
      <c r="I43" s="1"/>
      <c r="J43" s="1"/>
      <c r="K43" t="str">
        <f>L39&amp;".5"</f>
        <v>1.5</v>
      </c>
      <c r="L43" s="1"/>
      <c r="M43" t="s">
        <v>278</v>
      </c>
    </row>
    <row r="44" spans="1:13" ht="23.25" customHeight="1">
      <c r="D44" s="1"/>
      <c r="E44" s="1"/>
      <c r="G44" s="1"/>
      <c r="H44" s="1"/>
      <c r="I44" s="1"/>
      <c r="J44" s="1"/>
      <c r="K44" t="str">
        <f>L39&amp;".6"</f>
        <v>1.6</v>
      </c>
      <c r="L44" s="1"/>
      <c r="M44" t="s">
        <v>279</v>
      </c>
    </row>
    <row r="45" spans="1:13" ht="23.25" customHeight="1">
      <c r="D45" s="1"/>
      <c r="E45" s="1"/>
      <c r="G45" s="1"/>
      <c r="H45" s="1"/>
      <c r="I45" s="1"/>
      <c r="J45" s="1"/>
      <c r="K45" t="str">
        <f>L39&amp;".7"</f>
        <v>1.7</v>
      </c>
      <c r="L45" s="1"/>
      <c r="M45" t="s">
        <v>252</v>
      </c>
    </row>
    <row r="46" spans="1:13" ht="23.25" customHeight="1">
      <c r="D46" s="1"/>
      <c r="E46" s="1"/>
      <c r="G46" s="1"/>
      <c r="H46" s="1"/>
      <c r="I46" s="1"/>
      <c r="J46" s="1"/>
      <c r="K46" t="str">
        <f>L39&amp;".8"</f>
        <v>1.8</v>
      </c>
      <c r="L46" s="1"/>
      <c r="M46" t="s">
        <v>280</v>
      </c>
    </row>
    <row r="47" spans="1:13" ht="23.25" customHeight="1">
      <c r="D47" s="1"/>
      <c r="E47" s="1"/>
      <c r="G47" s="1"/>
      <c r="H47" s="1"/>
      <c r="I47" s="1"/>
      <c r="J47" s="1"/>
      <c r="K47" t="str">
        <f>L39&amp;".9"</f>
        <v>1.9</v>
      </c>
      <c r="L47" s="1"/>
      <c r="M47" t="s">
        <v>281</v>
      </c>
    </row>
    <row r="48" spans="1:13" ht="23.25" customHeight="1">
      <c r="D48" s="1"/>
      <c r="E48" s="1"/>
      <c r="G48" s="1"/>
      <c r="H48" s="1"/>
      <c r="I48" s="1"/>
      <c r="J48" s="1"/>
      <c r="K48" t="str">
        <f>L39&amp;".10"</f>
        <v>1.10</v>
      </c>
      <c r="L48" s="1"/>
      <c r="M48" t="s">
        <v>253</v>
      </c>
    </row>
    <row r="49" spans="1:25" ht="23.25" customHeight="1">
      <c r="D49" s="1"/>
      <c r="E49" s="1"/>
      <c r="G49" s="1"/>
      <c r="H49" s="1"/>
      <c r="I49" s="1"/>
      <c r="J49" s="1"/>
      <c r="K49" t="str">
        <f>L39&amp;".11"</f>
        <v>1.11</v>
      </c>
      <c r="L49" s="1"/>
      <c r="M49" t="s">
        <v>281</v>
      </c>
    </row>
    <row r="50" spans="1:25" ht="23.25" customHeight="1">
      <c r="D50" s="1"/>
      <c r="E50" s="1"/>
      <c r="G50" s="1"/>
      <c r="H50" s="1"/>
      <c r="I50" s="1"/>
      <c r="J50" s="1"/>
      <c r="K50" t="str">
        <f>L39&amp;".12"</f>
        <v>1.12</v>
      </c>
      <c r="L50" s="1"/>
      <c r="M50" t="s">
        <v>282</v>
      </c>
    </row>
    <row r="51" spans="1:25" ht="15" customHeight="1">
      <c r="D51" s="1"/>
      <c r="E51" s="1"/>
      <c r="G51" s="1"/>
      <c r="H51" s="1"/>
      <c r="I51" s="1"/>
      <c r="J51" s="1"/>
      <c r="M51" s="1" t="s">
        <v>285</v>
      </c>
      <c r="N51" s="1"/>
      <c r="O51" s="1"/>
    </row>
    <row r="52" spans="1:25" ht="15" customHeight="1">
      <c r="D52" s="1"/>
      <c r="E52" s="1"/>
      <c r="H52" t="s">
        <v>228</v>
      </c>
    </row>
    <row r="54" spans="1:25">
      <c r="A54" t="s">
        <v>348</v>
      </c>
    </row>
    <row r="56" spans="1:25" ht="15" customHeight="1"/>
    <row r="58" spans="1:25">
      <c r="A58" t="s">
        <v>226</v>
      </c>
      <c r="B58" t="s">
        <v>226</v>
      </c>
      <c r="C58" t="s">
        <v>226</v>
      </c>
    </row>
    <row r="60" spans="1:25">
      <c r="D60" s="1">
        <v>1</v>
      </c>
      <c r="E60" s="1"/>
      <c r="F60" s="1"/>
      <c r="G60" s="1">
        <v>1</v>
      </c>
      <c r="H60" s="1"/>
      <c r="I60" s="1"/>
      <c r="J60" s="1"/>
      <c r="L60" t="s">
        <v>33</v>
      </c>
    </row>
    <row r="61" spans="1:25" ht="15" customHeight="1">
      <c r="D61" s="1"/>
      <c r="E61" s="1"/>
      <c r="F61" s="1"/>
      <c r="G61" s="1"/>
      <c r="H61" s="1"/>
      <c r="I61" s="1"/>
      <c r="J61" s="1"/>
      <c r="M61" s="1" t="s">
        <v>285</v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" customHeight="1">
      <c r="D62" s="1"/>
      <c r="E62" s="1"/>
      <c r="H62" t="s">
        <v>228</v>
      </c>
    </row>
    <row r="65" spans="1:27">
      <c r="R65" t="str">
        <f>IF(E65="","n",IF(ISERROR(MATCH(E65,List05_CS_Copy,0)),"n","y"))</f>
        <v>n</v>
      </c>
      <c r="Z65" t="str">
        <f>IF(E65="","n",IF(ISERROR(MATCH(E65,List05_CS_Copy,0)),"n","y"))</f>
        <v>n</v>
      </c>
      <c r="AA65" t="str">
        <f>IF(F65="","n",IF(ISERROR(MATCH(F65,List05_VD_Copy,0)),"n","y"))</f>
        <v>n</v>
      </c>
    </row>
    <row r="68" spans="1:27">
      <c r="A68" t="s">
        <v>367</v>
      </c>
    </row>
    <row r="72" spans="1:27">
      <c r="A72" t="s">
        <v>185</v>
      </c>
    </row>
    <row r="77" spans="1:27">
      <c r="A77" t="s">
        <v>474</v>
      </c>
    </row>
    <row r="79" spans="1:27" ht="15" customHeight="1">
      <c r="D79">
        <v>1</v>
      </c>
    </row>
    <row r="83" spans="1:19" ht="17.100000000000001" customHeight="1">
      <c r="A83" t="s">
        <v>476</v>
      </c>
    </row>
    <row r="84" spans="1:19" ht="17.100000000000001" customHeight="1"/>
    <row r="85" spans="1:19">
      <c r="A85" s="1">
        <v>1</v>
      </c>
      <c r="E85" s="1"/>
      <c r="I85" t="str">
        <f>"2."&amp;mergeValue(A85)</f>
        <v>2.1</v>
      </c>
      <c r="J85" t="s">
        <v>448</v>
      </c>
      <c r="L85" t="s">
        <v>534</v>
      </c>
      <c r="N85" t="str">
        <f>IF(K85="","",K85)</f>
        <v/>
      </c>
      <c r="S85" t="s">
        <v>497</v>
      </c>
    </row>
    <row r="86" spans="1:19">
      <c r="A86" s="1"/>
      <c r="E86" s="1"/>
      <c r="I86" t="str">
        <f>"3."&amp;mergeValue(A86)</f>
        <v>3.1</v>
      </c>
      <c r="J86" t="s">
        <v>449</v>
      </c>
      <c r="K86" t="str">
        <f>IF(ISERROR(INDEX(List02_VDCol,MATCH(K85,List02_CSCol,0))),"наименование отсутствует",INDEX(List02_VDCol,MATCH(K85,List02_CSCol,0)))</f>
        <v>наименование отсутствует</v>
      </c>
      <c r="L86" t="s">
        <v>481</v>
      </c>
      <c r="O86" t="str">
        <f>IF(K86="","",K86)</f>
        <v>наименование отсутствует</v>
      </c>
      <c r="S86" t="s">
        <v>498</v>
      </c>
    </row>
    <row r="87" spans="1:19">
      <c r="A87" s="1"/>
      <c r="B87" s="1">
        <v>1</v>
      </c>
      <c r="E87" s="1"/>
      <c r="F87" s="1"/>
      <c r="I87" t="str">
        <f>"4."&amp;mergeValue(A87)</f>
        <v>4.1</v>
      </c>
      <c r="J87" t="s">
        <v>450</v>
      </c>
      <c r="K87" t="s">
        <v>389</v>
      </c>
    </row>
    <row r="88" spans="1:19">
      <c r="A88" s="1"/>
      <c r="B88" s="1"/>
      <c r="E88" s="1"/>
      <c r="F88" s="1"/>
      <c r="I88" t="str">
        <f>"4."&amp;mergeValue(A88) &amp;"."&amp;mergeValue(B87)</f>
        <v>4.1.1</v>
      </c>
      <c r="J88" t="s">
        <v>524</v>
      </c>
      <c r="K88" t="str">
        <f>IF(region_name="","",region_name)</f>
        <v>Самарская область</v>
      </c>
      <c r="L88" t="s">
        <v>387</v>
      </c>
    </row>
    <row r="89" spans="1:19">
      <c r="A89" s="1"/>
      <c r="B89" s="1"/>
      <c r="C89" s="1">
        <v>1</v>
      </c>
      <c r="E89" s="1"/>
      <c r="F89" s="1"/>
      <c r="G89" s="1"/>
      <c r="I89" t="str">
        <f>"4."&amp;mergeValue(A89) &amp;"."&amp;mergeValue(B89)&amp;"."&amp;mergeValue(C89)</f>
        <v>4.1.1.1</v>
      </c>
      <c r="J89" t="s">
        <v>451</v>
      </c>
      <c r="L89" t="s">
        <v>452</v>
      </c>
      <c r="P89" t="str">
        <f>IF(K89="","",K89)</f>
        <v/>
      </c>
      <c r="S89" t="s">
        <v>499</v>
      </c>
    </row>
    <row r="90" spans="1:19">
      <c r="A90" s="1"/>
      <c r="B90" s="1"/>
      <c r="C90" s="1"/>
      <c r="D90">
        <v>1</v>
      </c>
      <c r="E90" s="1"/>
      <c r="F90" s="1"/>
      <c r="G90" s="1"/>
      <c r="I90" t="str">
        <f>"4."&amp;mergeValue(A90) &amp;"."&amp;mergeValue(B90)&amp;"."&amp;mergeValue(C90)&amp;"."&amp;mergeValue(D90)</f>
        <v>4.1.1.1.1</v>
      </c>
      <c r="J90" t="s">
        <v>453</v>
      </c>
      <c r="L90" s="1" t="s">
        <v>535</v>
      </c>
      <c r="Q90" t="str">
        <f>IF(K90="","",K90)</f>
        <v/>
      </c>
      <c r="S90" t="s">
        <v>500</v>
      </c>
    </row>
    <row r="91" spans="1:19">
      <c r="A91" s="1"/>
      <c r="B91" s="1"/>
      <c r="C91" s="1"/>
      <c r="E91" s="1"/>
      <c r="F91" s="1"/>
      <c r="G91" s="1"/>
      <c r="J91" t="s">
        <v>156</v>
      </c>
      <c r="L91" s="1"/>
    </row>
    <row r="92" spans="1:19">
      <c r="A92" s="1"/>
      <c r="B92" s="1"/>
      <c r="E92" s="1"/>
      <c r="F92" s="1"/>
      <c r="J92" t="s">
        <v>159</v>
      </c>
    </row>
    <row r="93" spans="1:19">
      <c r="A93" s="1"/>
      <c r="E93" s="1"/>
      <c r="J93" t="s">
        <v>454</v>
      </c>
    </row>
    <row r="94" spans="1:19">
      <c r="J94" t="s">
        <v>467</v>
      </c>
    </row>
    <row r="98" spans="1:7" ht="17.100000000000001" customHeight="1">
      <c r="A98" t="s">
        <v>494</v>
      </c>
    </row>
    <row r="101" spans="1:7">
      <c r="C101" t="str">
        <f>IF(ISERROR(INDEX(List02_VDCol,MATCH(C100,List02_CSCol,0))),"наименование отсутствует",INDEX(List02_VDCol,MATCH(C100,List02_CSCol,0)))</f>
        <v>наименование отсутствует</v>
      </c>
    </row>
    <row r="103" spans="1:7" ht="17.100000000000001" customHeight="1">
      <c r="A103" t="s">
        <v>495</v>
      </c>
    </row>
    <row r="105" spans="1:7">
      <c r="C105" t="str">
        <f>IF(first_sys="","наименование отсутствует",first_sys)</f>
        <v>Централизованная</v>
      </c>
    </row>
    <row r="109" spans="1:7" ht="17.100000000000001" customHeight="1">
      <c r="A109" t="s">
        <v>186</v>
      </c>
    </row>
    <row r="111" spans="1:7">
      <c r="A111" s="1">
        <v>1</v>
      </c>
      <c r="C111" s="1"/>
      <c r="D111" t="str">
        <f>"2.7."&amp;A111</f>
        <v>2.7.1</v>
      </c>
      <c r="E111" t="s">
        <v>544</v>
      </c>
      <c r="F111" t="s">
        <v>389</v>
      </c>
      <c r="G111" t="s">
        <v>576</v>
      </c>
    </row>
    <row r="112" spans="1:7">
      <c r="A112" s="1"/>
      <c r="C112" s="1"/>
      <c r="D112" t="str">
        <f>"2.7."&amp;A111&amp;".1"</f>
        <v>2.7.1.1</v>
      </c>
      <c r="E112" t="s">
        <v>545</v>
      </c>
      <c r="F112" t="s">
        <v>376</v>
      </c>
    </row>
    <row r="113" spans="1:7">
      <c r="A113" s="1"/>
      <c r="C113" s="1"/>
      <c r="D113" t="str">
        <f>"2.7."&amp;A111&amp;".2"</f>
        <v>2.7.1.2</v>
      </c>
      <c r="E113" t="s">
        <v>546</v>
      </c>
      <c r="F113" t="s">
        <v>376</v>
      </c>
      <c r="G113" t="s">
        <v>547</v>
      </c>
    </row>
    <row r="114" spans="1:7">
      <c r="A114" s="1"/>
      <c r="C114" s="1"/>
      <c r="D114" t="str">
        <f>"2.7."&amp;A111&amp;".3"</f>
        <v>2.7.1.3</v>
      </c>
      <c r="E114" t="s">
        <v>548</v>
      </c>
      <c r="F114" t="s">
        <v>376</v>
      </c>
    </row>
    <row r="115" spans="1:7">
      <c r="A115" s="1"/>
      <c r="C115" s="1"/>
      <c r="D115" t="str">
        <f>"2.7."&amp;A111&amp;".4"</f>
        <v>2.7.1.4</v>
      </c>
      <c r="E115" t="s">
        <v>549</v>
      </c>
      <c r="F115" t="s">
        <v>376</v>
      </c>
      <c r="G115" t="s">
        <v>550</v>
      </c>
    </row>
  </sheetData>
  <dataConsolidate/>
  <mergeCells count="43">
    <mergeCell ref="D60:D62"/>
    <mergeCell ref="D39:D52"/>
    <mergeCell ref="D33:D35"/>
    <mergeCell ref="A111:A115"/>
    <mergeCell ref="C111:C115"/>
    <mergeCell ref="L90:L91"/>
    <mergeCell ref="E85:E93"/>
    <mergeCell ref="F87:F92"/>
    <mergeCell ref="G89:G91"/>
    <mergeCell ref="A85:A93"/>
    <mergeCell ref="C89:C91"/>
    <mergeCell ref="B87:B92"/>
    <mergeCell ref="C4:C5"/>
    <mergeCell ref="E4:E5"/>
    <mergeCell ref="D4:D5"/>
    <mergeCell ref="D27:D29"/>
    <mergeCell ref="E27:E29"/>
    <mergeCell ref="E33:E35"/>
    <mergeCell ref="E60:E62"/>
    <mergeCell ref="I27:I28"/>
    <mergeCell ref="J27:J28"/>
    <mergeCell ref="I33:I34"/>
    <mergeCell ref="E39:E52"/>
    <mergeCell ref="G27:G28"/>
    <mergeCell ref="H27:H28"/>
    <mergeCell ref="J60:J61"/>
    <mergeCell ref="G60:G61"/>
    <mergeCell ref="M61:Y61"/>
    <mergeCell ref="F60:F61"/>
    <mergeCell ref="G39:G51"/>
    <mergeCell ref="H60:H61"/>
    <mergeCell ref="M28:N28"/>
    <mergeCell ref="H39:H51"/>
    <mergeCell ref="I39:I51"/>
    <mergeCell ref="L39:L50"/>
    <mergeCell ref="K27:K28"/>
    <mergeCell ref="J39:J51"/>
    <mergeCell ref="L34:M34"/>
    <mergeCell ref="H33:H34"/>
    <mergeCell ref="J33:J34"/>
    <mergeCell ref="M51:O51"/>
    <mergeCell ref="I60:I61"/>
    <mergeCell ref="G33:G34"/>
  </mergeCells>
  <phoneticPr fontId="0" type="noConversion"/>
  <dataValidations count="20">
    <dataValidation type="decimal" allowBlank="1" showErrorMessage="1" errorTitle="Ошибка" error="Допускается ввод только действительных чисел!" sqref="N27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20:H20 M27 E14 E70 L33:M33 M39:N39 O39:O50 E56 Y60 M60 K27:K28 F74 E79 L92:L94 E65 F112 F114:F115">
      <formula1>900</formula1>
    </dataValidation>
    <dataValidation type="whole" allowBlank="1" showErrorMessage="1" errorTitle="Ошибка" error="Допускается ввод только неотрицательных целых чисел!" sqref="J33:J34 J39:J51 N50 N48 N46 N42 X60 V60 T60 P60 J60:J61 I65 M65 O65 Q65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N60:O60 I27:I28 I60:I61 U60 I33:I34 I39:I51 N49 N47 N45 N43 N40:N41 S60 Q60 W60 I9 P65 J65 L65 N65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27 E4"/>
    <dataValidation allowBlank="1" showInputMessage="1" showErrorMessage="1" prompt="Выберите муниципальное образование и ОКТМО, выполнив двойной щелчок левой кнопки мыши по ячейке." sqref="H27:H28 H9"/>
    <dataValidation allowBlank="1" showInputMessage="1" showErrorMessage="1" prompt="Изменение значения по двойному щелчоку левой кнопки мыши" sqref="J27:J28 J9"/>
    <dataValidation type="list" allowBlank="1" showInputMessage="1" showErrorMessage="1" errorTitle="Ошибка" error="Выберите значение из списка" prompt="Выберите значение из списка" sqref="E39 E33:E35 E60">
      <formula1>kind_of_activity_WARM</formula1>
    </dataValidation>
    <dataValidation type="list" allowBlank="1" showInputMessage="1" showErrorMessage="1" errorTitle="Ошибка" error="Выберите значение из списка" prompt="Выберите значение из списка" sqref="H39 H33:H34 H60">
      <formula1>kind_group_rates</formula1>
    </dataValidation>
    <dataValidation type="list" allowBlank="1" showInputMessage="1" showErrorMessage="1" errorTitle="Ошибка" error="Выберите значение из списка" prompt="Выберите значение из списка" sqref="N44 R60">
      <formula1>list_ed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70">
      <formula1>"a"</formula1>
    </dataValidation>
    <dataValidation allowBlank="1" showInputMessage="1" showErrorMessage="1" prompt="Выберите один или несколько одновременно видов деятельности, выполнив последовательно по одному щелчку на строке с видом деятельности" sqref="F65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9 J20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20">
      <formula1>kind_of_forms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20"/>
    <dataValidation type="list" allowBlank="1" showInputMessage="1" showErrorMessage="1" errorTitle="Ошибка" error="Выберите значение из списка" prompt="Выберите значение из списка" sqref="C106">
      <formula1>kind_of_VD_on_sheet_filter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C100 K85">
      <formula1>kind_of_CS_on_sheet_filter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K65">
      <formula1>kind_of_unit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" sqref="F113"/>
    <dataValidation type="decimal" allowBlank="1" showErrorMessage="1" errorTitle="Ошибка" error="Допускается ввод только неотрицательных чисел!" sqref="G65:H65">
      <formula1>0</formula1>
      <formula2>9.99999999999999E+37</formula2>
    </dataValidation>
  </dataValidations>
  <pageMargins left="0.75" right="0.75" top="1" bottom="1" header="0.5" footer="0.5"/>
  <pageSetup paperSize="9" orientation="portrait" horizontalDpi="200" verticalDpi="200" r:id="rId1"/>
  <headerFooter alignWithMargins="0"/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>
  <sheetPr codeName="TSH_REESTR_MO">
    <tabColor indexed="47"/>
  </sheetPr>
  <dimension ref="A1:D344"/>
  <sheetViews>
    <sheetView showGridLines="0" workbookViewId="0"/>
  </sheetViews>
  <sheetFormatPr defaultRowHeight="15"/>
  <sheetData>
    <row r="1" spans="1:4">
      <c r="A1" t="s">
        <v>1351</v>
      </c>
      <c r="B1" t="s">
        <v>157</v>
      </c>
      <c r="C1" t="s">
        <v>158</v>
      </c>
      <c r="D1" t="s">
        <v>2030</v>
      </c>
    </row>
    <row r="2" spans="1:4">
      <c r="A2">
        <v>1</v>
      </c>
      <c r="B2" t="s">
        <v>1352</v>
      </c>
      <c r="C2" t="s">
        <v>1352</v>
      </c>
      <c r="D2" t="s">
        <v>1353</v>
      </c>
    </row>
    <row r="3" spans="1:4">
      <c r="A3">
        <v>2</v>
      </c>
      <c r="B3" t="s">
        <v>1352</v>
      </c>
      <c r="C3" t="s">
        <v>1354</v>
      </c>
      <c r="D3" t="s">
        <v>1355</v>
      </c>
    </row>
    <row r="4" spans="1:4">
      <c r="A4">
        <v>3</v>
      </c>
      <c r="B4" t="s">
        <v>1352</v>
      </c>
      <c r="C4" t="s">
        <v>1356</v>
      </c>
      <c r="D4" t="s">
        <v>1357</v>
      </c>
    </row>
    <row r="5" spans="1:4">
      <c r="A5">
        <v>4</v>
      </c>
      <c r="B5" t="s">
        <v>1352</v>
      </c>
      <c r="C5" t="s">
        <v>1358</v>
      </c>
      <c r="D5" t="s">
        <v>1359</v>
      </c>
    </row>
    <row r="6" spans="1:4">
      <c r="A6">
        <v>5</v>
      </c>
      <c r="B6" t="s">
        <v>1352</v>
      </c>
      <c r="C6" t="s">
        <v>1360</v>
      </c>
      <c r="D6" t="s">
        <v>1361</v>
      </c>
    </row>
    <row r="7" spans="1:4">
      <c r="A7">
        <v>6</v>
      </c>
      <c r="B7" t="s">
        <v>1352</v>
      </c>
      <c r="C7" t="s">
        <v>1362</v>
      </c>
      <c r="D7" t="s">
        <v>1363</v>
      </c>
    </row>
    <row r="8" spans="1:4">
      <c r="A8">
        <v>7</v>
      </c>
      <c r="B8" t="s">
        <v>1364</v>
      </c>
      <c r="C8" t="s">
        <v>1364</v>
      </c>
      <c r="D8" t="s">
        <v>1365</v>
      </c>
    </row>
    <row r="9" spans="1:4">
      <c r="A9">
        <v>8</v>
      </c>
      <c r="B9" t="s">
        <v>1364</v>
      </c>
      <c r="C9" t="s">
        <v>1366</v>
      </c>
      <c r="D9" t="s">
        <v>1367</v>
      </c>
    </row>
    <row r="10" spans="1:4">
      <c r="A10">
        <v>9</v>
      </c>
      <c r="B10" t="s">
        <v>1364</v>
      </c>
      <c r="C10" t="s">
        <v>1368</v>
      </c>
      <c r="D10" t="s">
        <v>1369</v>
      </c>
    </row>
    <row r="11" spans="1:4">
      <c r="A11">
        <v>10</v>
      </c>
      <c r="B11" t="s">
        <v>1364</v>
      </c>
      <c r="C11" t="s">
        <v>1370</v>
      </c>
      <c r="D11" t="s">
        <v>1371</v>
      </c>
    </row>
    <row r="12" spans="1:4">
      <c r="A12">
        <v>11</v>
      </c>
      <c r="B12" t="s">
        <v>1364</v>
      </c>
      <c r="C12" t="s">
        <v>1372</v>
      </c>
      <c r="D12" t="s">
        <v>1373</v>
      </c>
    </row>
    <row r="13" spans="1:4">
      <c r="A13">
        <v>12</v>
      </c>
      <c r="B13" t="s">
        <v>1364</v>
      </c>
      <c r="C13" t="s">
        <v>1374</v>
      </c>
      <c r="D13" t="s">
        <v>1375</v>
      </c>
    </row>
    <row r="14" spans="1:4">
      <c r="A14">
        <v>13</v>
      </c>
      <c r="B14" t="s">
        <v>1364</v>
      </c>
      <c r="C14" t="s">
        <v>1376</v>
      </c>
      <c r="D14" t="s">
        <v>1377</v>
      </c>
    </row>
    <row r="15" spans="1:4">
      <c r="A15">
        <v>14</v>
      </c>
      <c r="B15" t="s">
        <v>1364</v>
      </c>
      <c r="C15" t="s">
        <v>1378</v>
      </c>
      <c r="D15" t="s">
        <v>1379</v>
      </c>
    </row>
    <row r="16" spans="1:4">
      <c r="A16">
        <v>15</v>
      </c>
      <c r="B16" t="s">
        <v>1364</v>
      </c>
      <c r="C16" t="s">
        <v>1380</v>
      </c>
      <c r="D16" t="s">
        <v>1381</v>
      </c>
    </row>
    <row r="17" spans="1:4">
      <c r="A17">
        <v>16</v>
      </c>
      <c r="B17" t="s">
        <v>1364</v>
      </c>
      <c r="C17" t="s">
        <v>1382</v>
      </c>
      <c r="D17" t="s">
        <v>1383</v>
      </c>
    </row>
    <row r="18" spans="1:4">
      <c r="A18">
        <v>17</v>
      </c>
      <c r="B18" t="s">
        <v>1364</v>
      </c>
      <c r="C18" t="s">
        <v>1384</v>
      </c>
      <c r="D18" t="s">
        <v>1385</v>
      </c>
    </row>
    <row r="19" spans="1:4">
      <c r="A19">
        <v>18</v>
      </c>
      <c r="B19" t="s">
        <v>1364</v>
      </c>
      <c r="C19" t="s">
        <v>1386</v>
      </c>
      <c r="D19" t="s">
        <v>1387</v>
      </c>
    </row>
    <row r="20" spans="1:4">
      <c r="A20">
        <v>19</v>
      </c>
      <c r="B20" t="s">
        <v>1364</v>
      </c>
      <c r="C20" t="s">
        <v>1388</v>
      </c>
      <c r="D20" t="s">
        <v>1389</v>
      </c>
    </row>
    <row r="21" spans="1:4">
      <c r="A21">
        <v>20</v>
      </c>
      <c r="B21" t="s">
        <v>1390</v>
      </c>
      <c r="C21" t="s">
        <v>1390</v>
      </c>
      <c r="D21" t="s">
        <v>1391</v>
      </c>
    </row>
    <row r="22" spans="1:4">
      <c r="A22">
        <v>21</v>
      </c>
      <c r="B22" t="s">
        <v>1390</v>
      </c>
      <c r="C22" t="s">
        <v>1392</v>
      </c>
      <c r="D22" t="s">
        <v>1393</v>
      </c>
    </row>
    <row r="23" spans="1:4">
      <c r="A23">
        <v>22</v>
      </c>
      <c r="B23" t="s">
        <v>1390</v>
      </c>
      <c r="C23" t="s">
        <v>1394</v>
      </c>
      <c r="D23" t="s">
        <v>1395</v>
      </c>
    </row>
    <row r="24" spans="1:4">
      <c r="A24">
        <v>23</v>
      </c>
      <c r="B24" t="s">
        <v>1390</v>
      </c>
      <c r="C24" t="s">
        <v>1396</v>
      </c>
      <c r="D24" t="s">
        <v>1397</v>
      </c>
    </row>
    <row r="25" spans="1:4">
      <c r="A25">
        <v>24</v>
      </c>
      <c r="B25" t="s">
        <v>1390</v>
      </c>
      <c r="C25" t="s">
        <v>1398</v>
      </c>
      <c r="D25" t="s">
        <v>1399</v>
      </c>
    </row>
    <row r="26" spans="1:4">
      <c r="A26">
        <v>25</v>
      </c>
      <c r="B26" t="s">
        <v>1390</v>
      </c>
      <c r="C26" t="s">
        <v>1400</v>
      </c>
      <c r="D26" t="s">
        <v>1401</v>
      </c>
    </row>
    <row r="27" spans="1:4">
      <c r="A27">
        <v>26</v>
      </c>
      <c r="B27" t="s">
        <v>1402</v>
      </c>
      <c r="C27" t="s">
        <v>1402</v>
      </c>
      <c r="D27" t="s">
        <v>1403</v>
      </c>
    </row>
    <row r="28" spans="1:4">
      <c r="A28">
        <v>27</v>
      </c>
      <c r="B28" t="s">
        <v>1402</v>
      </c>
      <c r="C28" t="s">
        <v>1404</v>
      </c>
      <c r="D28" t="s">
        <v>1405</v>
      </c>
    </row>
    <row r="29" spans="1:4">
      <c r="A29">
        <v>28</v>
      </c>
      <c r="B29" t="s">
        <v>1402</v>
      </c>
      <c r="C29" t="s">
        <v>1406</v>
      </c>
      <c r="D29" t="s">
        <v>1407</v>
      </c>
    </row>
    <row r="30" spans="1:4">
      <c r="A30">
        <v>29</v>
      </c>
      <c r="B30" t="s">
        <v>1402</v>
      </c>
      <c r="C30" t="s">
        <v>1408</v>
      </c>
      <c r="D30" t="s">
        <v>1409</v>
      </c>
    </row>
    <row r="31" spans="1:4">
      <c r="A31">
        <v>30</v>
      </c>
      <c r="B31" t="s">
        <v>1402</v>
      </c>
      <c r="C31" t="s">
        <v>1410</v>
      </c>
      <c r="D31" t="s">
        <v>1411</v>
      </c>
    </row>
    <row r="32" spans="1:4">
      <c r="A32">
        <v>31</v>
      </c>
      <c r="B32" t="s">
        <v>1402</v>
      </c>
      <c r="C32" t="s">
        <v>1412</v>
      </c>
      <c r="D32" t="s">
        <v>1413</v>
      </c>
    </row>
    <row r="33" spans="1:4">
      <c r="A33">
        <v>32</v>
      </c>
      <c r="B33" t="s">
        <v>1402</v>
      </c>
      <c r="C33" t="s">
        <v>1414</v>
      </c>
      <c r="D33" t="s">
        <v>1415</v>
      </c>
    </row>
    <row r="34" spans="1:4">
      <c r="A34">
        <v>33</v>
      </c>
      <c r="B34" t="s">
        <v>1402</v>
      </c>
      <c r="C34" t="s">
        <v>1416</v>
      </c>
      <c r="D34" t="s">
        <v>1417</v>
      </c>
    </row>
    <row r="35" spans="1:4">
      <c r="A35">
        <v>34</v>
      </c>
      <c r="B35" t="s">
        <v>1402</v>
      </c>
      <c r="C35" t="s">
        <v>1418</v>
      </c>
      <c r="D35" t="s">
        <v>1419</v>
      </c>
    </row>
    <row r="36" spans="1:4">
      <c r="A36">
        <v>35</v>
      </c>
      <c r="B36" t="s">
        <v>1420</v>
      </c>
      <c r="C36" t="s">
        <v>1420</v>
      </c>
      <c r="D36" t="s">
        <v>1421</v>
      </c>
    </row>
    <row r="37" spans="1:4">
      <c r="A37">
        <v>36</v>
      </c>
      <c r="B37" t="s">
        <v>1420</v>
      </c>
      <c r="C37" t="s">
        <v>1422</v>
      </c>
      <c r="D37" t="s">
        <v>1423</v>
      </c>
    </row>
    <row r="38" spans="1:4">
      <c r="A38">
        <v>37</v>
      </c>
      <c r="B38" t="s">
        <v>1420</v>
      </c>
      <c r="C38" t="s">
        <v>1424</v>
      </c>
      <c r="D38" t="s">
        <v>1425</v>
      </c>
    </row>
    <row r="39" spans="1:4">
      <c r="A39">
        <v>38</v>
      </c>
      <c r="B39" t="s">
        <v>1420</v>
      </c>
      <c r="C39" t="s">
        <v>1426</v>
      </c>
      <c r="D39" t="s">
        <v>1427</v>
      </c>
    </row>
    <row r="40" spans="1:4">
      <c r="A40">
        <v>39</v>
      </c>
      <c r="B40" t="s">
        <v>1420</v>
      </c>
      <c r="C40" t="s">
        <v>1428</v>
      </c>
      <c r="D40" t="s">
        <v>1429</v>
      </c>
    </row>
    <row r="41" spans="1:4">
      <c r="A41">
        <v>40</v>
      </c>
      <c r="B41" t="s">
        <v>1420</v>
      </c>
      <c r="C41" t="s">
        <v>1430</v>
      </c>
      <c r="D41" t="s">
        <v>1431</v>
      </c>
    </row>
    <row r="42" spans="1:4">
      <c r="A42">
        <v>41</v>
      </c>
      <c r="B42" t="s">
        <v>1420</v>
      </c>
      <c r="C42" t="s">
        <v>1432</v>
      </c>
      <c r="D42" t="s">
        <v>1433</v>
      </c>
    </row>
    <row r="43" spans="1:4">
      <c r="A43">
        <v>42</v>
      </c>
      <c r="B43" t="s">
        <v>1420</v>
      </c>
      <c r="C43" t="s">
        <v>1434</v>
      </c>
      <c r="D43" t="s">
        <v>1435</v>
      </c>
    </row>
    <row r="44" spans="1:4">
      <c r="A44">
        <v>43</v>
      </c>
      <c r="B44" t="s">
        <v>1420</v>
      </c>
      <c r="C44" t="s">
        <v>1436</v>
      </c>
      <c r="D44" t="s">
        <v>1437</v>
      </c>
    </row>
    <row r="45" spans="1:4">
      <c r="A45">
        <v>44</v>
      </c>
      <c r="B45" t="s">
        <v>1420</v>
      </c>
      <c r="C45" t="s">
        <v>1438</v>
      </c>
      <c r="D45" t="s">
        <v>1439</v>
      </c>
    </row>
    <row r="46" spans="1:4">
      <c r="A46">
        <v>45</v>
      </c>
      <c r="B46" t="s">
        <v>1440</v>
      </c>
      <c r="C46" t="s">
        <v>1440</v>
      </c>
      <c r="D46" t="s">
        <v>1441</v>
      </c>
    </row>
    <row r="47" spans="1:4">
      <c r="A47">
        <v>46</v>
      </c>
      <c r="B47" t="s">
        <v>1440</v>
      </c>
      <c r="C47" t="s">
        <v>1442</v>
      </c>
      <c r="D47" t="s">
        <v>1443</v>
      </c>
    </row>
    <row r="48" spans="1:4">
      <c r="A48">
        <v>47</v>
      </c>
      <c r="B48" t="s">
        <v>1440</v>
      </c>
      <c r="C48" t="s">
        <v>1444</v>
      </c>
      <c r="D48" t="s">
        <v>1445</v>
      </c>
    </row>
    <row r="49" spans="1:4">
      <c r="A49">
        <v>48</v>
      </c>
      <c r="B49" t="s">
        <v>1440</v>
      </c>
      <c r="C49" t="s">
        <v>1446</v>
      </c>
      <c r="D49" t="s">
        <v>1447</v>
      </c>
    </row>
    <row r="50" spans="1:4">
      <c r="A50">
        <v>49</v>
      </c>
      <c r="B50" t="s">
        <v>1440</v>
      </c>
      <c r="C50" t="s">
        <v>1448</v>
      </c>
      <c r="D50" t="s">
        <v>1449</v>
      </c>
    </row>
    <row r="51" spans="1:4">
      <c r="A51">
        <v>50</v>
      </c>
      <c r="B51" t="s">
        <v>1440</v>
      </c>
      <c r="C51" t="s">
        <v>1450</v>
      </c>
      <c r="D51" t="s">
        <v>1451</v>
      </c>
    </row>
    <row r="52" spans="1:4">
      <c r="A52">
        <v>51</v>
      </c>
      <c r="B52" t="s">
        <v>1440</v>
      </c>
      <c r="C52" t="s">
        <v>1452</v>
      </c>
      <c r="D52" t="s">
        <v>1453</v>
      </c>
    </row>
    <row r="53" spans="1:4">
      <c r="A53">
        <v>52</v>
      </c>
      <c r="B53" t="s">
        <v>1440</v>
      </c>
      <c r="C53" t="s">
        <v>1454</v>
      </c>
      <c r="D53" t="s">
        <v>1455</v>
      </c>
    </row>
    <row r="54" spans="1:4">
      <c r="A54">
        <v>53</v>
      </c>
      <c r="B54" t="s">
        <v>1440</v>
      </c>
      <c r="C54" t="s">
        <v>1456</v>
      </c>
      <c r="D54" t="s">
        <v>1457</v>
      </c>
    </row>
    <row r="55" spans="1:4">
      <c r="A55">
        <v>54</v>
      </c>
      <c r="B55" t="s">
        <v>1440</v>
      </c>
      <c r="C55" t="s">
        <v>1458</v>
      </c>
      <c r="D55" t="s">
        <v>1459</v>
      </c>
    </row>
    <row r="56" spans="1:4">
      <c r="A56">
        <v>55</v>
      </c>
      <c r="B56" t="s">
        <v>1440</v>
      </c>
      <c r="C56" t="s">
        <v>1460</v>
      </c>
      <c r="D56" t="s">
        <v>1461</v>
      </c>
    </row>
    <row r="57" spans="1:4">
      <c r="A57">
        <v>56</v>
      </c>
      <c r="B57" t="s">
        <v>1440</v>
      </c>
      <c r="C57" t="s">
        <v>1462</v>
      </c>
      <c r="D57" t="s">
        <v>1463</v>
      </c>
    </row>
    <row r="58" spans="1:4">
      <c r="A58">
        <v>57</v>
      </c>
      <c r="B58" t="s">
        <v>1440</v>
      </c>
      <c r="C58" t="s">
        <v>1464</v>
      </c>
      <c r="D58" t="s">
        <v>1465</v>
      </c>
    </row>
    <row r="59" spans="1:4">
      <c r="A59">
        <v>58</v>
      </c>
      <c r="B59" t="s">
        <v>1440</v>
      </c>
      <c r="C59" t="s">
        <v>1466</v>
      </c>
      <c r="D59" t="s">
        <v>1467</v>
      </c>
    </row>
    <row r="60" spans="1:4">
      <c r="A60">
        <v>59</v>
      </c>
      <c r="B60" t="s">
        <v>1468</v>
      </c>
      <c r="C60" t="s">
        <v>1468</v>
      </c>
      <c r="D60" t="s">
        <v>1469</v>
      </c>
    </row>
    <row r="61" spans="1:4">
      <c r="A61">
        <v>60</v>
      </c>
      <c r="B61" t="s">
        <v>1468</v>
      </c>
      <c r="C61" t="s">
        <v>1470</v>
      </c>
      <c r="D61" t="s">
        <v>1471</v>
      </c>
    </row>
    <row r="62" spans="1:4">
      <c r="A62">
        <v>61</v>
      </c>
      <c r="B62" t="s">
        <v>1468</v>
      </c>
      <c r="C62" t="s">
        <v>1472</v>
      </c>
      <c r="D62" t="s">
        <v>1473</v>
      </c>
    </row>
    <row r="63" spans="1:4">
      <c r="A63">
        <v>62</v>
      </c>
      <c r="B63" t="s">
        <v>1468</v>
      </c>
      <c r="C63" t="s">
        <v>1474</v>
      </c>
      <c r="D63" t="s">
        <v>1475</v>
      </c>
    </row>
    <row r="64" spans="1:4">
      <c r="A64">
        <v>63</v>
      </c>
      <c r="B64" t="s">
        <v>1468</v>
      </c>
      <c r="C64" t="s">
        <v>1476</v>
      </c>
      <c r="D64" t="s">
        <v>1477</v>
      </c>
    </row>
    <row r="65" spans="1:4">
      <c r="A65">
        <v>64</v>
      </c>
      <c r="B65" t="s">
        <v>1468</v>
      </c>
      <c r="C65" t="s">
        <v>1478</v>
      </c>
      <c r="D65" t="s">
        <v>1479</v>
      </c>
    </row>
    <row r="66" spans="1:4">
      <c r="A66">
        <v>65</v>
      </c>
      <c r="B66" t="s">
        <v>1468</v>
      </c>
      <c r="C66" t="s">
        <v>1480</v>
      </c>
      <c r="D66" t="s">
        <v>1481</v>
      </c>
    </row>
    <row r="67" spans="1:4">
      <c r="A67">
        <v>66</v>
      </c>
      <c r="B67" t="s">
        <v>1468</v>
      </c>
      <c r="C67" t="s">
        <v>1482</v>
      </c>
      <c r="D67" t="s">
        <v>1483</v>
      </c>
    </row>
    <row r="68" spans="1:4">
      <c r="A68">
        <v>67</v>
      </c>
      <c r="B68" t="s">
        <v>1468</v>
      </c>
      <c r="C68" t="s">
        <v>1484</v>
      </c>
      <c r="D68" t="s">
        <v>1485</v>
      </c>
    </row>
    <row r="69" spans="1:4">
      <c r="A69">
        <v>68</v>
      </c>
      <c r="B69" t="s">
        <v>1468</v>
      </c>
      <c r="C69" t="s">
        <v>1486</v>
      </c>
      <c r="D69" t="s">
        <v>1487</v>
      </c>
    </row>
    <row r="70" spans="1:4">
      <c r="A70">
        <v>69</v>
      </c>
      <c r="B70" t="s">
        <v>1468</v>
      </c>
      <c r="C70" t="s">
        <v>1488</v>
      </c>
      <c r="D70" t="s">
        <v>1489</v>
      </c>
    </row>
    <row r="71" spans="1:4">
      <c r="A71">
        <v>70</v>
      </c>
      <c r="B71" t="s">
        <v>1468</v>
      </c>
      <c r="C71" t="s">
        <v>1490</v>
      </c>
      <c r="D71" t="s">
        <v>1491</v>
      </c>
    </row>
    <row r="72" spans="1:4">
      <c r="A72">
        <v>71</v>
      </c>
      <c r="B72" t="s">
        <v>1468</v>
      </c>
      <c r="C72" t="s">
        <v>1492</v>
      </c>
      <c r="D72" t="s">
        <v>1493</v>
      </c>
    </row>
    <row r="73" spans="1:4">
      <c r="A73">
        <v>72</v>
      </c>
      <c r="B73" t="s">
        <v>1468</v>
      </c>
      <c r="C73" t="s">
        <v>1494</v>
      </c>
      <c r="D73" t="s">
        <v>1495</v>
      </c>
    </row>
    <row r="74" spans="1:4">
      <c r="A74">
        <v>73</v>
      </c>
      <c r="B74" t="s">
        <v>1468</v>
      </c>
      <c r="C74" t="s">
        <v>1496</v>
      </c>
      <c r="D74" t="s">
        <v>1497</v>
      </c>
    </row>
    <row r="75" spans="1:4">
      <c r="A75">
        <v>74</v>
      </c>
      <c r="B75" t="s">
        <v>1468</v>
      </c>
      <c r="C75" t="s">
        <v>1498</v>
      </c>
      <c r="D75" t="s">
        <v>1499</v>
      </c>
    </row>
    <row r="76" spans="1:4">
      <c r="A76">
        <v>75</v>
      </c>
      <c r="B76" t="s">
        <v>1500</v>
      </c>
      <c r="C76" t="s">
        <v>1500</v>
      </c>
      <c r="D76" t="s">
        <v>1501</v>
      </c>
    </row>
    <row r="77" spans="1:4">
      <c r="A77">
        <v>76</v>
      </c>
      <c r="B77" t="s">
        <v>1500</v>
      </c>
      <c r="C77" t="s">
        <v>1502</v>
      </c>
      <c r="D77" t="s">
        <v>1503</v>
      </c>
    </row>
    <row r="78" spans="1:4">
      <c r="A78">
        <v>77</v>
      </c>
      <c r="B78" t="s">
        <v>1500</v>
      </c>
      <c r="C78" t="s">
        <v>1504</v>
      </c>
      <c r="D78" t="s">
        <v>1505</v>
      </c>
    </row>
    <row r="79" spans="1:4">
      <c r="A79">
        <v>78</v>
      </c>
      <c r="B79" t="s">
        <v>1500</v>
      </c>
      <c r="C79" t="s">
        <v>1506</v>
      </c>
      <c r="D79" t="s">
        <v>1507</v>
      </c>
    </row>
    <row r="80" spans="1:4">
      <c r="A80">
        <v>79</v>
      </c>
      <c r="B80" t="s">
        <v>1500</v>
      </c>
      <c r="C80" t="s">
        <v>1508</v>
      </c>
      <c r="D80" t="s">
        <v>1509</v>
      </c>
    </row>
    <row r="81" spans="1:4">
      <c r="A81">
        <v>80</v>
      </c>
      <c r="B81" t="s">
        <v>1500</v>
      </c>
      <c r="C81" t="s">
        <v>1510</v>
      </c>
      <c r="D81" t="s">
        <v>1511</v>
      </c>
    </row>
    <row r="82" spans="1:4">
      <c r="A82">
        <v>81</v>
      </c>
      <c r="B82" t="s">
        <v>1500</v>
      </c>
      <c r="C82" t="s">
        <v>1512</v>
      </c>
      <c r="D82" t="s">
        <v>1513</v>
      </c>
    </row>
    <row r="83" spans="1:4">
      <c r="A83">
        <v>82</v>
      </c>
      <c r="B83" t="s">
        <v>1500</v>
      </c>
      <c r="C83" t="s">
        <v>1514</v>
      </c>
      <c r="D83" t="s">
        <v>1515</v>
      </c>
    </row>
    <row r="84" spans="1:4">
      <c r="A84">
        <v>83</v>
      </c>
      <c r="B84" t="s">
        <v>1516</v>
      </c>
      <c r="C84" t="s">
        <v>1516</v>
      </c>
      <c r="D84" t="s">
        <v>1517</v>
      </c>
    </row>
    <row r="85" spans="1:4">
      <c r="A85">
        <v>84</v>
      </c>
      <c r="B85" t="s">
        <v>1516</v>
      </c>
      <c r="C85" t="s">
        <v>1518</v>
      </c>
      <c r="D85" t="s">
        <v>1519</v>
      </c>
    </row>
    <row r="86" spans="1:4">
      <c r="A86">
        <v>85</v>
      </c>
      <c r="B86" t="s">
        <v>1516</v>
      </c>
      <c r="C86" t="s">
        <v>1520</v>
      </c>
      <c r="D86" t="s">
        <v>1521</v>
      </c>
    </row>
    <row r="87" spans="1:4">
      <c r="A87">
        <v>86</v>
      </c>
      <c r="B87" t="s">
        <v>1516</v>
      </c>
      <c r="C87" t="s">
        <v>1522</v>
      </c>
      <c r="D87" t="s">
        <v>1523</v>
      </c>
    </row>
    <row r="88" spans="1:4">
      <c r="A88">
        <v>87</v>
      </c>
      <c r="B88" t="s">
        <v>1516</v>
      </c>
      <c r="C88" t="s">
        <v>1524</v>
      </c>
      <c r="D88" t="s">
        <v>1525</v>
      </c>
    </row>
    <row r="89" spans="1:4">
      <c r="A89">
        <v>88</v>
      </c>
      <c r="B89" t="s">
        <v>1516</v>
      </c>
      <c r="C89" t="s">
        <v>1526</v>
      </c>
      <c r="D89" t="s">
        <v>1527</v>
      </c>
    </row>
    <row r="90" spans="1:4">
      <c r="A90">
        <v>89</v>
      </c>
      <c r="B90" t="s">
        <v>1516</v>
      </c>
      <c r="C90" t="s">
        <v>1528</v>
      </c>
      <c r="D90" t="s">
        <v>1529</v>
      </c>
    </row>
    <row r="91" spans="1:4">
      <c r="A91">
        <v>90</v>
      </c>
      <c r="B91" t="s">
        <v>1516</v>
      </c>
      <c r="C91" t="s">
        <v>1530</v>
      </c>
      <c r="D91" t="s">
        <v>1531</v>
      </c>
    </row>
    <row r="92" spans="1:4">
      <c r="A92">
        <v>91</v>
      </c>
      <c r="B92" t="s">
        <v>1516</v>
      </c>
      <c r="C92" t="s">
        <v>1532</v>
      </c>
      <c r="D92" t="s">
        <v>1533</v>
      </c>
    </row>
    <row r="93" spans="1:4">
      <c r="A93">
        <v>92</v>
      </c>
      <c r="B93" t="s">
        <v>1534</v>
      </c>
      <c r="C93" t="s">
        <v>1534</v>
      </c>
      <c r="D93" t="s">
        <v>1535</v>
      </c>
    </row>
    <row r="94" spans="1:4">
      <c r="A94">
        <v>93</v>
      </c>
      <c r="B94" t="s">
        <v>1534</v>
      </c>
      <c r="C94" t="s">
        <v>1536</v>
      </c>
      <c r="D94" t="s">
        <v>1537</v>
      </c>
    </row>
    <row r="95" spans="1:4">
      <c r="A95">
        <v>94</v>
      </c>
      <c r="B95" t="s">
        <v>1534</v>
      </c>
      <c r="C95" t="s">
        <v>1538</v>
      </c>
      <c r="D95" t="s">
        <v>1539</v>
      </c>
    </row>
    <row r="96" spans="1:4">
      <c r="A96">
        <v>95</v>
      </c>
      <c r="B96" t="s">
        <v>1534</v>
      </c>
      <c r="C96" t="s">
        <v>1540</v>
      </c>
      <c r="D96" t="s">
        <v>1541</v>
      </c>
    </row>
    <row r="97" spans="1:4">
      <c r="A97">
        <v>96</v>
      </c>
      <c r="B97" t="s">
        <v>1534</v>
      </c>
      <c r="C97" t="s">
        <v>1542</v>
      </c>
      <c r="D97" t="s">
        <v>1543</v>
      </c>
    </row>
    <row r="98" spans="1:4">
      <c r="A98">
        <v>97</v>
      </c>
      <c r="B98" t="s">
        <v>1534</v>
      </c>
      <c r="C98" t="s">
        <v>1544</v>
      </c>
      <c r="D98" t="s">
        <v>1545</v>
      </c>
    </row>
    <row r="99" spans="1:4">
      <c r="A99">
        <v>98</v>
      </c>
      <c r="B99" t="s">
        <v>1534</v>
      </c>
      <c r="C99" t="s">
        <v>1546</v>
      </c>
      <c r="D99" t="s">
        <v>1547</v>
      </c>
    </row>
    <row r="100" spans="1:4">
      <c r="A100">
        <v>99</v>
      </c>
      <c r="B100" t="s">
        <v>1548</v>
      </c>
      <c r="C100" t="s">
        <v>1548</v>
      </c>
      <c r="D100" t="s">
        <v>1549</v>
      </c>
    </row>
    <row r="101" spans="1:4">
      <c r="A101">
        <v>100</v>
      </c>
      <c r="B101" t="s">
        <v>1548</v>
      </c>
      <c r="C101" t="s">
        <v>1550</v>
      </c>
      <c r="D101" t="s">
        <v>1551</v>
      </c>
    </row>
    <row r="102" spans="1:4">
      <c r="A102">
        <v>101</v>
      </c>
      <c r="B102" t="s">
        <v>1548</v>
      </c>
      <c r="C102" t="s">
        <v>1404</v>
      </c>
      <c r="D102" t="s">
        <v>1552</v>
      </c>
    </row>
    <row r="103" spans="1:4">
      <c r="A103">
        <v>102</v>
      </c>
      <c r="B103" t="s">
        <v>1548</v>
      </c>
      <c r="C103" t="s">
        <v>1553</v>
      </c>
      <c r="D103" t="s">
        <v>1554</v>
      </c>
    </row>
    <row r="104" spans="1:4">
      <c r="A104">
        <v>103</v>
      </c>
      <c r="B104" t="s">
        <v>1548</v>
      </c>
      <c r="C104" t="s">
        <v>1555</v>
      </c>
      <c r="D104" t="s">
        <v>1556</v>
      </c>
    </row>
    <row r="105" spans="1:4">
      <c r="A105">
        <v>104</v>
      </c>
      <c r="B105" t="s">
        <v>1548</v>
      </c>
      <c r="C105" t="s">
        <v>1557</v>
      </c>
      <c r="D105" t="s">
        <v>1558</v>
      </c>
    </row>
    <row r="106" spans="1:4">
      <c r="A106">
        <v>105</v>
      </c>
      <c r="B106" t="s">
        <v>1548</v>
      </c>
      <c r="C106" t="s">
        <v>1559</v>
      </c>
      <c r="D106" t="s">
        <v>1560</v>
      </c>
    </row>
    <row r="107" spans="1:4">
      <c r="A107">
        <v>106</v>
      </c>
      <c r="B107" t="s">
        <v>1548</v>
      </c>
      <c r="C107" t="s">
        <v>1561</v>
      </c>
      <c r="D107" t="s">
        <v>1562</v>
      </c>
    </row>
    <row r="108" spans="1:4">
      <c r="A108">
        <v>107</v>
      </c>
      <c r="B108" t="s">
        <v>1548</v>
      </c>
      <c r="C108" t="s">
        <v>1563</v>
      </c>
      <c r="D108" t="s">
        <v>1564</v>
      </c>
    </row>
    <row r="109" spans="1:4">
      <c r="A109">
        <v>108</v>
      </c>
      <c r="B109" t="s">
        <v>1548</v>
      </c>
      <c r="C109" t="s">
        <v>1565</v>
      </c>
      <c r="D109" t="s">
        <v>1566</v>
      </c>
    </row>
    <row r="110" spans="1:4">
      <c r="A110">
        <v>109</v>
      </c>
      <c r="B110" t="s">
        <v>1548</v>
      </c>
      <c r="C110" t="s">
        <v>1567</v>
      </c>
      <c r="D110" t="s">
        <v>1568</v>
      </c>
    </row>
    <row r="111" spans="1:4">
      <c r="A111">
        <v>110</v>
      </c>
      <c r="B111" t="s">
        <v>1548</v>
      </c>
      <c r="C111" t="s">
        <v>1460</v>
      </c>
      <c r="D111" t="s">
        <v>1569</v>
      </c>
    </row>
    <row r="112" spans="1:4">
      <c r="A112">
        <v>111</v>
      </c>
      <c r="B112" t="s">
        <v>1548</v>
      </c>
      <c r="C112" t="s">
        <v>1570</v>
      </c>
      <c r="D112" t="s">
        <v>1571</v>
      </c>
    </row>
    <row r="113" spans="1:4">
      <c r="A113">
        <v>112</v>
      </c>
      <c r="B113" t="s">
        <v>1548</v>
      </c>
      <c r="C113" t="s">
        <v>1572</v>
      </c>
      <c r="D113" t="s">
        <v>1573</v>
      </c>
    </row>
    <row r="114" spans="1:4">
      <c r="A114">
        <v>113</v>
      </c>
      <c r="B114" t="s">
        <v>1548</v>
      </c>
      <c r="C114" t="s">
        <v>1574</v>
      </c>
      <c r="D114" t="s">
        <v>1575</v>
      </c>
    </row>
    <row r="115" spans="1:4">
      <c r="A115">
        <v>114</v>
      </c>
      <c r="B115" t="s">
        <v>1576</v>
      </c>
      <c r="C115" t="s">
        <v>1576</v>
      </c>
      <c r="D115" t="s">
        <v>1577</v>
      </c>
    </row>
    <row r="116" spans="1:4">
      <c r="A116">
        <v>115</v>
      </c>
      <c r="B116" t="s">
        <v>1576</v>
      </c>
      <c r="C116" t="s">
        <v>1578</v>
      </c>
      <c r="D116" t="s">
        <v>1579</v>
      </c>
    </row>
    <row r="117" spans="1:4">
      <c r="A117">
        <v>116</v>
      </c>
      <c r="B117" t="s">
        <v>1576</v>
      </c>
      <c r="C117" t="s">
        <v>1580</v>
      </c>
      <c r="D117" t="s">
        <v>1581</v>
      </c>
    </row>
    <row r="118" spans="1:4">
      <c r="A118">
        <v>117</v>
      </c>
      <c r="B118" t="s">
        <v>1576</v>
      </c>
      <c r="C118" t="s">
        <v>1582</v>
      </c>
      <c r="D118" t="s">
        <v>1583</v>
      </c>
    </row>
    <row r="119" spans="1:4">
      <c r="A119">
        <v>118</v>
      </c>
      <c r="B119" t="s">
        <v>1576</v>
      </c>
      <c r="C119" t="s">
        <v>1584</v>
      </c>
      <c r="D119" t="s">
        <v>1585</v>
      </c>
    </row>
    <row r="120" spans="1:4">
      <c r="A120">
        <v>119</v>
      </c>
      <c r="B120" t="s">
        <v>1576</v>
      </c>
      <c r="C120" t="s">
        <v>1586</v>
      </c>
      <c r="D120" t="s">
        <v>1587</v>
      </c>
    </row>
    <row r="121" spans="1:4">
      <c r="A121">
        <v>120</v>
      </c>
      <c r="B121" t="s">
        <v>1576</v>
      </c>
      <c r="C121" t="s">
        <v>1588</v>
      </c>
      <c r="D121" t="s">
        <v>1589</v>
      </c>
    </row>
    <row r="122" spans="1:4">
      <c r="A122">
        <v>121</v>
      </c>
      <c r="B122" t="s">
        <v>1576</v>
      </c>
      <c r="C122" t="s">
        <v>1590</v>
      </c>
      <c r="D122" t="s">
        <v>1591</v>
      </c>
    </row>
    <row r="123" spans="1:4">
      <c r="A123">
        <v>122</v>
      </c>
      <c r="B123" t="s">
        <v>1576</v>
      </c>
      <c r="C123" t="s">
        <v>1592</v>
      </c>
      <c r="D123" t="s">
        <v>1593</v>
      </c>
    </row>
    <row r="124" spans="1:4">
      <c r="A124">
        <v>123</v>
      </c>
      <c r="B124" t="s">
        <v>1576</v>
      </c>
      <c r="C124" t="s">
        <v>1594</v>
      </c>
      <c r="D124" t="s">
        <v>1595</v>
      </c>
    </row>
    <row r="125" spans="1:4">
      <c r="A125">
        <v>124</v>
      </c>
      <c r="B125" t="s">
        <v>1576</v>
      </c>
      <c r="C125" t="s">
        <v>1596</v>
      </c>
      <c r="D125" t="s">
        <v>1597</v>
      </c>
    </row>
    <row r="126" spans="1:4">
      <c r="A126">
        <v>125</v>
      </c>
      <c r="B126" t="s">
        <v>1576</v>
      </c>
      <c r="C126" t="s">
        <v>1598</v>
      </c>
      <c r="D126" t="s">
        <v>1599</v>
      </c>
    </row>
    <row r="127" spans="1:4">
      <c r="A127">
        <v>126</v>
      </c>
      <c r="B127" t="s">
        <v>1576</v>
      </c>
      <c r="C127" t="s">
        <v>1600</v>
      </c>
      <c r="D127" t="s">
        <v>1601</v>
      </c>
    </row>
    <row r="128" spans="1:4">
      <c r="A128">
        <v>127</v>
      </c>
      <c r="B128" t="s">
        <v>1602</v>
      </c>
      <c r="C128" t="s">
        <v>1602</v>
      </c>
      <c r="D128" t="s">
        <v>1603</v>
      </c>
    </row>
    <row r="129" spans="1:4">
      <c r="A129">
        <v>128</v>
      </c>
      <c r="B129" t="s">
        <v>1602</v>
      </c>
      <c r="C129" t="s">
        <v>1604</v>
      </c>
      <c r="D129" t="s">
        <v>1605</v>
      </c>
    </row>
    <row r="130" spans="1:4">
      <c r="A130">
        <v>129</v>
      </c>
      <c r="B130" t="s">
        <v>1602</v>
      </c>
      <c r="C130" t="s">
        <v>1606</v>
      </c>
      <c r="D130" t="s">
        <v>1607</v>
      </c>
    </row>
    <row r="131" spans="1:4">
      <c r="A131">
        <v>130</v>
      </c>
      <c r="B131" t="s">
        <v>1602</v>
      </c>
      <c r="C131" t="s">
        <v>1608</v>
      </c>
      <c r="D131" t="s">
        <v>1609</v>
      </c>
    </row>
    <row r="132" spans="1:4">
      <c r="A132">
        <v>131</v>
      </c>
      <c r="B132" t="s">
        <v>1602</v>
      </c>
      <c r="C132" t="s">
        <v>1610</v>
      </c>
      <c r="D132" t="s">
        <v>1611</v>
      </c>
    </row>
    <row r="133" spans="1:4">
      <c r="A133">
        <v>132</v>
      </c>
      <c r="B133" t="s">
        <v>1602</v>
      </c>
      <c r="C133" t="s">
        <v>1612</v>
      </c>
      <c r="D133" t="s">
        <v>1613</v>
      </c>
    </row>
    <row r="134" spans="1:4">
      <c r="A134">
        <v>133</v>
      </c>
      <c r="B134" t="s">
        <v>1602</v>
      </c>
      <c r="C134" t="s">
        <v>1614</v>
      </c>
      <c r="D134" t="s">
        <v>1615</v>
      </c>
    </row>
    <row r="135" spans="1:4">
      <c r="A135">
        <v>134</v>
      </c>
      <c r="B135" t="s">
        <v>1616</v>
      </c>
      <c r="C135" t="s">
        <v>1616</v>
      </c>
      <c r="D135" t="s">
        <v>1617</v>
      </c>
    </row>
    <row r="136" spans="1:4">
      <c r="A136">
        <v>135</v>
      </c>
      <c r="B136" t="s">
        <v>1616</v>
      </c>
      <c r="C136" t="s">
        <v>1618</v>
      </c>
      <c r="D136" t="s">
        <v>1619</v>
      </c>
    </row>
    <row r="137" spans="1:4">
      <c r="A137">
        <v>136</v>
      </c>
      <c r="B137" t="s">
        <v>1616</v>
      </c>
      <c r="C137" t="s">
        <v>1620</v>
      </c>
      <c r="D137" t="s">
        <v>1621</v>
      </c>
    </row>
    <row r="138" spans="1:4">
      <c r="A138">
        <v>137</v>
      </c>
      <c r="B138" t="s">
        <v>1616</v>
      </c>
      <c r="C138" t="s">
        <v>1622</v>
      </c>
      <c r="D138" t="s">
        <v>1623</v>
      </c>
    </row>
    <row r="139" spans="1:4">
      <c r="A139">
        <v>138</v>
      </c>
      <c r="B139" t="s">
        <v>1616</v>
      </c>
      <c r="C139" t="s">
        <v>1624</v>
      </c>
      <c r="D139" t="s">
        <v>1625</v>
      </c>
    </row>
    <row r="140" spans="1:4">
      <c r="A140">
        <v>139</v>
      </c>
      <c r="B140" t="s">
        <v>1616</v>
      </c>
      <c r="C140" t="s">
        <v>1626</v>
      </c>
      <c r="D140" t="s">
        <v>1627</v>
      </c>
    </row>
    <row r="141" spans="1:4">
      <c r="A141">
        <v>140</v>
      </c>
      <c r="B141" t="s">
        <v>1616</v>
      </c>
      <c r="C141" t="s">
        <v>1628</v>
      </c>
      <c r="D141" t="s">
        <v>1629</v>
      </c>
    </row>
    <row r="142" spans="1:4">
      <c r="A142">
        <v>141</v>
      </c>
      <c r="B142" t="s">
        <v>1616</v>
      </c>
      <c r="C142" t="s">
        <v>1630</v>
      </c>
      <c r="D142" t="s">
        <v>1631</v>
      </c>
    </row>
    <row r="143" spans="1:4">
      <c r="A143">
        <v>142</v>
      </c>
      <c r="B143" t="s">
        <v>1616</v>
      </c>
      <c r="C143" t="s">
        <v>1632</v>
      </c>
      <c r="D143" t="s">
        <v>1633</v>
      </c>
    </row>
    <row r="144" spans="1:4">
      <c r="A144">
        <v>143</v>
      </c>
      <c r="B144" t="s">
        <v>1616</v>
      </c>
      <c r="C144" t="s">
        <v>1634</v>
      </c>
      <c r="D144" t="s">
        <v>1635</v>
      </c>
    </row>
    <row r="145" spans="1:4">
      <c r="A145">
        <v>144</v>
      </c>
      <c r="B145" t="s">
        <v>1616</v>
      </c>
      <c r="C145" t="s">
        <v>1636</v>
      </c>
      <c r="D145" t="s">
        <v>1637</v>
      </c>
    </row>
    <row r="146" spans="1:4">
      <c r="A146">
        <v>145</v>
      </c>
      <c r="B146" t="s">
        <v>1616</v>
      </c>
      <c r="C146" t="s">
        <v>1638</v>
      </c>
      <c r="D146" t="s">
        <v>1639</v>
      </c>
    </row>
    <row r="147" spans="1:4">
      <c r="A147">
        <v>146</v>
      </c>
      <c r="B147" t="s">
        <v>1616</v>
      </c>
      <c r="C147" t="s">
        <v>1640</v>
      </c>
      <c r="D147" t="s">
        <v>1641</v>
      </c>
    </row>
    <row r="148" spans="1:4">
      <c r="A148">
        <v>147</v>
      </c>
      <c r="B148" t="s">
        <v>1616</v>
      </c>
      <c r="C148" t="s">
        <v>1642</v>
      </c>
      <c r="D148" t="s">
        <v>1643</v>
      </c>
    </row>
    <row r="149" spans="1:4">
      <c r="A149">
        <v>148</v>
      </c>
      <c r="B149" t="s">
        <v>1644</v>
      </c>
      <c r="C149" t="s">
        <v>1644</v>
      </c>
      <c r="D149" t="s">
        <v>1645</v>
      </c>
    </row>
    <row r="150" spans="1:4">
      <c r="A150">
        <v>149</v>
      </c>
      <c r="B150" t="s">
        <v>1644</v>
      </c>
      <c r="C150" t="s">
        <v>1646</v>
      </c>
      <c r="D150" t="s">
        <v>1647</v>
      </c>
    </row>
    <row r="151" spans="1:4">
      <c r="A151">
        <v>150</v>
      </c>
      <c r="B151" t="s">
        <v>1644</v>
      </c>
      <c r="C151" t="s">
        <v>1648</v>
      </c>
      <c r="D151" t="s">
        <v>1649</v>
      </c>
    </row>
    <row r="152" spans="1:4">
      <c r="A152">
        <v>151</v>
      </c>
      <c r="B152" t="s">
        <v>1644</v>
      </c>
      <c r="C152" t="s">
        <v>1650</v>
      </c>
      <c r="D152" t="s">
        <v>1651</v>
      </c>
    </row>
    <row r="153" spans="1:4">
      <c r="A153">
        <v>152</v>
      </c>
      <c r="B153" t="s">
        <v>1644</v>
      </c>
      <c r="C153" t="s">
        <v>1652</v>
      </c>
      <c r="D153" t="s">
        <v>1653</v>
      </c>
    </row>
    <row r="154" spans="1:4">
      <c r="A154">
        <v>153</v>
      </c>
      <c r="B154" t="s">
        <v>1644</v>
      </c>
      <c r="C154" t="s">
        <v>1654</v>
      </c>
      <c r="D154" t="s">
        <v>1655</v>
      </c>
    </row>
    <row r="155" spans="1:4">
      <c r="A155">
        <v>154</v>
      </c>
      <c r="B155" t="s">
        <v>1644</v>
      </c>
      <c r="C155" t="s">
        <v>1656</v>
      </c>
      <c r="D155" t="s">
        <v>1657</v>
      </c>
    </row>
    <row r="156" spans="1:4">
      <c r="A156">
        <v>155</v>
      </c>
      <c r="B156" t="s">
        <v>1644</v>
      </c>
      <c r="C156" t="s">
        <v>1658</v>
      </c>
      <c r="D156" t="s">
        <v>1659</v>
      </c>
    </row>
    <row r="157" spans="1:4">
      <c r="A157">
        <v>156</v>
      </c>
      <c r="B157" t="s">
        <v>1644</v>
      </c>
      <c r="C157" t="s">
        <v>1660</v>
      </c>
      <c r="D157" t="s">
        <v>1661</v>
      </c>
    </row>
    <row r="158" spans="1:4">
      <c r="A158">
        <v>157</v>
      </c>
      <c r="B158" t="s">
        <v>1644</v>
      </c>
      <c r="C158" t="s">
        <v>1662</v>
      </c>
      <c r="D158" t="s">
        <v>1663</v>
      </c>
    </row>
    <row r="159" spans="1:4">
      <c r="A159">
        <v>158</v>
      </c>
      <c r="B159" t="s">
        <v>1644</v>
      </c>
      <c r="C159" t="s">
        <v>1664</v>
      </c>
      <c r="D159" t="s">
        <v>1665</v>
      </c>
    </row>
    <row r="160" spans="1:4">
      <c r="A160">
        <v>159</v>
      </c>
      <c r="B160" t="s">
        <v>1644</v>
      </c>
      <c r="C160" t="s">
        <v>1666</v>
      </c>
      <c r="D160" t="s">
        <v>1667</v>
      </c>
    </row>
    <row r="161" spans="1:4">
      <c r="A161">
        <v>160</v>
      </c>
      <c r="B161" t="s">
        <v>1644</v>
      </c>
      <c r="C161" t="s">
        <v>1668</v>
      </c>
      <c r="D161" t="s">
        <v>1669</v>
      </c>
    </row>
    <row r="162" spans="1:4">
      <c r="A162">
        <v>161</v>
      </c>
      <c r="B162" t="s">
        <v>1670</v>
      </c>
      <c r="C162" t="s">
        <v>1670</v>
      </c>
      <c r="D162" t="s">
        <v>1671</v>
      </c>
    </row>
    <row r="163" spans="1:4">
      <c r="A163">
        <v>162</v>
      </c>
      <c r="B163" t="s">
        <v>1670</v>
      </c>
      <c r="C163" t="s">
        <v>1672</v>
      </c>
      <c r="D163" t="s">
        <v>1673</v>
      </c>
    </row>
    <row r="164" spans="1:4">
      <c r="A164">
        <v>163</v>
      </c>
      <c r="B164" t="s">
        <v>1670</v>
      </c>
      <c r="C164" t="s">
        <v>1674</v>
      </c>
      <c r="D164" t="s">
        <v>1675</v>
      </c>
    </row>
    <row r="165" spans="1:4">
      <c r="A165">
        <v>164</v>
      </c>
      <c r="B165" t="s">
        <v>1670</v>
      </c>
      <c r="C165" t="s">
        <v>1676</v>
      </c>
      <c r="D165" t="s">
        <v>1677</v>
      </c>
    </row>
    <row r="166" spans="1:4">
      <c r="A166">
        <v>165</v>
      </c>
      <c r="B166" t="s">
        <v>1670</v>
      </c>
      <c r="C166" t="s">
        <v>1678</v>
      </c>
      <c r="D166" t="s">
        <v>1679</v>
      </c>
    </row>
    <row r="167" spans="1:4">
      <c r="A167">
        <v>166</v>
      </c>
      <c r="B167" t="s">
        <v>1670</v>
      </c>
      <c r="C167" t="s">
        <v>1680</v>
      </c>
      <c r="D167" t="s">
        <v>1681</v>
      </c>
    </row>
    <row r="168" spans="1:4">
      <c r="A168">
        <v>167</v>
      </c>
      <c r="B168" t="s">
        <v>1670</v>
      </c>
      <c r="C168" t="s">
        <v>1682</v>
      </c>
      <c r="D168" t="s">
        <v>1683</v>
      </c>
    </row>
    <row r="169" spans="1:4">
      <c r="A169">
        <v>168</v>
      </c>
      <c r="B169" t="s">
        <v>1670</v>
      </c>
      <c r="C169" t="s">
        <v>1684</v>
      </c>
      <c r="D169" t="s">
        <v>1685</v>
      </c>
    </row>
    <row r="170" spans="1:4">
      <c r="A170">
        <v>169</v>
      </c>
      <c r="B170" t="s">
        <v>1670</v>
      </c>
      <c r="C170" t="s">
        <v>1686</v>
      </c>
      <c r="D170" t="s">
        <v>1687</v>
      </c>
    </row>
    <row r="171" spans="1:4">
      <c r="A171">
        <v>170</v>
      </c>
      <c r="B171" t="s">
        <v>1670</v>
      </c>
      <c r="C171" t="s">
        <v>1688</v>
      </c>
      <c r="D171" t="s">
        <v>1689</v>
      </c>
    </row>
    <row r="172" spans="1:4">
      <c r="A172">
        <v>171</v>
      </c>
      <c r="B172" t="s">
        <v>1670</v>
      </c>
      <c r="C172" t="s">
        <v>1690</v>
      </c>
      <c r="D172" t="s">
        <v>1691</v>
      </c>
    </row>
    <row r="173" spans="1:4">
      <c r="A173">
        <v>172</v>
      </c>
      <c r="B173" t="s">
        <v>1670</v>
      </c>
      <c r="C173" t="s">
        <v>1692</v>
      </c>
      <c r="D173" t="s">
        <v>1693</v>
      </c>
    </row>
    <row r="174" spans="1:4">
      <c r="A174">
        <v>173</v>
      </c>
      <c r="B174" t="s">
        <v>1670</v>
      </c>
      <c r="C174" t="s">
        <v>1694</v>
      </c>
      <c r="D174" t="s">
        <v>1695</v>
      </c>
    </row>
    <row r="175" spans="1:4">
      <c r="A175">
        <v>174</v>
      </c>
      <c r="B175" t="s">
        <v>1670</v>
      </c>
      <c r="C175" t="s">
        <v>1696</v>
      </c>
      <c r="D175" t="s">
        <v>1697</v>
      </c>
    </row>
    <row r="176" spans="1:4">
      <c r="A176">
        <v>175</v>
      </c>
      <c r="B176" t="s">
        <v>1698</v>
      </c>
      <c r="C176" t="s">
        <v>1698</v>
      </c>
      <c r="D176" t="s">
        <v>1699</v>
      </c>
    </row>
    <row r="177" spans="1:4">
      <c r="A177">
        <v>176</v>
      </c>
      <c r="B177" t="s">
        <v>1698</v>
      </c>
      <c r="C177" t="s">
        <v>1700</v>
      </c>
      <c r="D177" t="s">
        <v>1701</v>
      </c>
    </row>
    <row r="178" spans="1:4">
      <c r="A178">
        <v>177</v>
      </c>
      <c r="B178" t="s">
        <v>1698</v>
      </c>
      <c r="C178" t="s">
        <v>1702</v>
      </c>
      <c r="D178" t="s">
        <v>1703</v>
      </c>
    </row>
    <row r="179" spans="1:4">
      <c r="A179">
        <v>178</v>
      </c>
      <c r="B179" t="s">
        <v>1698</v>
      </c>
      <c r="C179" t="s">
        <v>1582</v>
      </c>
      <c r="D179" t="s">
        <v>1704</v>
      </c>
    </row>
    <row r="180" spans="1:4">
      <c r="A180">
        <v>179</v>
      </c>
      <c r="B180" t="s">
        <v>1698</v>
      </c>
      <c r="C180" t="s">
        <v>1705</v>
      </c>
      <c r="D180" t="s">
        <v>1706</v>
      </c>
    </row>
    <row r="181" spans="1:4">
      <c r="A181">
        <v>180</v>
      </c>
      <c r="B181" t="s">
        <v>1698</v>
      </c>
      <c r="C181" t="s">
        <v>1707</v>
      </c>
      <c r="D181" t="s">
        <v>1708</v>
      </c>
    </row>
    <row r="182" spans="1:4">
      <c r="A182">
        <v>181</v>
      </c>
      <c r="B182" t="s">
        <v>1698</v>
      </c>
      <c r="C182" t="s">
        <v>1709</v>
      </c>
      <c r="D182" t="s">
        <v>1710</v>
      </c>
    </row>
    <row r="183" spans="1:4">
      <c r="A183">
        <v>182</v>
      </c>
      <c r="B183" t="s">
        <v>1698</v>
      </c>
      <c r="C183" t="s">
        <v>1711</v>
      </c>
      <c r="D183" t="s">
        <v>1712</v>
      </c>
    </row>
    <row r="184" spans="1:4">
      <c r="A184">
        <v>183</v>
      </c>
      <c r="B184" t="s">
        <v>1698</v>
      </c>
      <c r="C184" t="s">
        <v>1713</v>
      </c>
      <c r="D184" t="s">
        <v>1714</v>
      </c>
    </row>
    <row r="185" spans="1:4">
      <c r="A185">
        <v>184</v>
      </c>
      <c r="B185" t="s">
        <v>1698</v>
      </c>
      <c r="C185" t="s">
        <v>1715</v>
      </c>
      <c r="D185" t="s">
        <v>1716</v>
      </c>
    </row>
    <row r="186" spans="1:4">
      <c r="A186">
        <v>185</v>
      </c>
      <c r="B186" t="s">
        <v>1717</v>
      </c>
      <c r="C186" t="s">
        <v>1717</v>
      </c>
      <c r="D186" t="s">
        <v>1718</v>
      </c>
    </row>
    <row r="187" spans="1:4">
      <c r="A187">
        <v>186</v>
      </c>
      <c r="B187" t="s">
        <v>1717</v>
      </c>
      <c r="C187" t="s">
        <v>1719</v>
      </c>
      <c r="D187" t="s">
        <v>1720</v>
      </c>
    </row>
    <row r="188" spans="1:4">
      <c r="A188">
        <v>187</v>
      </c>
      <c r="B188" t="s">
        <v>1717</v>
      </c>
      <c r="C188" t="s">
        <v>1721</v>
      </c>
      <c r="D188" t="s">
        <v>1722</v>
      </c>
    </row>
    <row r="189" spans="1:4">
      <c r="A189">
        <v>188</v>
      </c>
      <c r="B189" t="s">
        <v>1717</v>
      </c>
      <c r="C189" t="s">
        <v>1723</v>
      </c>
      <c r="D189" t="s">
        <v>1724</v>
      </c>
    </row>
    <row r="190" spans="1:4">
      <c r="A190">
        <v>189</v>
      </c>
      <c r="B190" t="s">
        <v>1717</v>
      </c>
      <c r="C190" t="s">
        <v>1725</v>
      </c>
      <c r="D190" t="s">
        <v>1726</v>
      </c>
    </row>
    <row r="191" spans="1:4">
      <c r="A191">
        <v>190</v>
      </c>
      <c r="B191" t="s">
        <v>1717</v>
      </c>
      <c r="C191" t="s">
        <v>1727</v>
      </c>
      <c r="D191" t="s">
        <v>1728</v>
      </c>
    </row>
    <row r="192" spans="1:4">
      <c r="A192">
        <v>191</v>
      </c>
      <c r="B192" t="s">
        <v>1717</v>
      </c>
      <c r="C192" t="s">
        <v>1729</v>
      </c>
      <c r="D192" t="s">
        <v>1730</v>
      </c>
    </row>
    <row r="193" spans="1:4">
      <c r="A193">
        <v>192</v>
      </c>
      <c r="B193" t="s">
        <v>1717</v>
      </c>
      <c r="C193" t="s">
        <v>1731</v>
      </c>
      <c r="D193" t="s">
        <v>1732</v>
      </c>
    </row>
    <row r="194" spans="1:4">
      <c r="A194">
        <v>193</v>
      </c>
      <c r="B194" t="s">
        <v>1717</v>
      </c>
      <c r="C194" t="s">
        <v>1733</v>
      </c>
      <c r="D194" t="s">
        <v>1734</v>
      </c>
    </row>
    <row r="195" spans="1:4">
      <c r="A195">
        <v>194</v>
      </c>
      <c r="B195" t="s">
        <v>1735</v>
      </c>
      <c r="C195" t="s">
        <v>1735</v>
      </c>
      <c r="D195" t="s">
        <v>1736</v>
      </c>
    </row>
    <row r="196" spans="1:4">
      <c r="A196">
        <v>195</v>
      </c>
      <c r="B196" t="s">
        <v>1735</v>
      </c>
      <c r="C196" t="s">
        <v>1737</v>
      </c>
      <c r="D196" t="s">
        <v>1738</v>
      </c>
    </row>
    <row r="197" spans="1:4">
      <c r="A197">
        <v>196</v>
      </c>
      <c r="B197" t="s">
        <v>1735</v>
      </c>
      <c r="C197" t="s">
        <v>1739</v>
      </c>
      <c r="D197" t="s">
        <v>1740</v>
      </c>
    </row>
    <row r="198" spans="1:4">
      <c r="A198">
        <v>197</v>
      </c>
      <c r="B198" t="s">
        <v>1735</v>
      </c>
      <c r="C198" t="s">
        <v>1741</v>
      </c>
      <c r="D198" t="s">
        <v>1742</v>
      </c>
    </row>
    <row r="199" spans="1:4">
      <c r="A199">
        <v>198</v>
      </c>
      <c r="B199" t="s">
        <v>1735</v>
      </c>
      <c r="C199" t="s">
        <v>1743</v>
      </c>
      <c r="D199" t="s">
        <v>1744</v>
      </c>
    </row>
    <row r="200" spans="1:4">
      <c r="A200">
        <v>199</v>
      </c>
      <c r="B200" t="s">
        <v>1735</v>
      </c>
      <c r="C200" t="s">
        <v>1745</v>
      </c>
      <c r="D200" t="s">
        <v>1746</v>
      </c>
    </row>
    <row r="201" spans="1:4">
      <c r="A201">
        <v>200</v>
      </c>
      <c r="B201" t="s">
        <v>1735</v>
      </c>
      <c r="C201" t="s">
        <v>1747</v>
      </c>
      <c r="D201" t="s">
        <v>1748</v>
      </c>
    </row>
    <row r="202" spans="1:4">
      <c r="A202">
        <v>201</v>
      </c>
      <c r="B202" t="s">
        <v>1735</v>
      </c>
      <c r="C202" t="s">
        <v>1749</v>
      </c>
      <c r="D202" t="s">
        <v>1750</v>
      </c>
    </row>
    <row r="203" spans="1:4">
      <c r="A203">
        <v>202</v>
      </c>
      <c r="B203" t="s">
        <v>1735</v>
      </c>
      <c r="C203" t="s">
        <v>1751</v>
      </c>
      <c r="D203" t="s">
        <v>1752</v>
      </c>
    </row>
    <row r="204" spans="1:4">
      <c r="A204">
        <v>203</v>
      </c>
      <c r="B204" t="s">
        <v>1735</v>
      </c>
      <c r="C204" t="s">
        <v>1753</v>
      </c>
      <c r="D204" t="s">
        <v>1754</v>
      </c>
    </row>
    <row r="205" spans="1:4">
      <c r="A205">
        <v>204</v>
      </c>
      <c r="B205" t="s">
        <v>1735</v>
      </c>
      <c r="C205" t="s">
        <v>1755</v>
      </c>
      <c r="D205" t="s">
        <v>1756</v>
      </c>
    </row>
    <row r="206" spans="1:4">
      <c r="A206">
        <v>205</v>
      </c>
      <c r="B206" t="s">
        <v>1735</v>
      </c>
      <c r="C206" t="s">
        <v>1757</v>
      </c>
      <c r="D206" t="s">
        <v>1758</v>
      </c>
    </row>
    <row r="207" spans="1:4">
      <c r="A207">
        <v>206</v>
      </c>
      <c r="B207" t="s">
        <v>1735</v>
      </c>
      <c r="C207" t="s">
        <v>1759</v>
      </c>
      <c r="D207" t="s">
        <v>1760</v>
      </c>
    </row>
    <row r="208" spans="1:4">
      <c r="A208">
        <v>207</v>
      </c>
      <c r="B208" t="s">
        <v>1735</v>
      </c>
      <c r="C208" t="s">
        <v>1761</v>
      </c>
      <c r="D208" t="s">
        <v>1762</v>
      </c>
    </row>
    <row r="209" spans="1:4">
      <c r="A209">
        <v>208</v>
      </c>
      <c r="B209" t="s">
        <v>1735</v>
      </c>
      <c r="C209" t="s">
        <v>1763</v>
      </c>
      <c r="D209" t="s">
        <v>1764</v>
      </c>
    </row>
    <row r="210" spans="1:4">
      <c r="A210">
        <v>209</v>
      </c>
      <c r="B210" t="s">
        <v>1735</v>
      </c>
      <c r="C210" t="s">
        <v>1765</v>
      </c>
      <c r="D210" t="s">
        <v>1766</v>
      </c>
    </row>
    <row r="211" spans="1:4">
      <c r="A211">
        <v>210</v>
      </c>
      <c r="B211" t="s">
        <v>1767</v>
      </c>
      <c r="C211" t="s">
        <v>1767</v>
      </c>
      <c r="D211" t="s">
        <v>1768</v>
      </c>
    </row>
    <row r="212" spans="1:4">
      <c r="A212">
        <v>211</v>
      </c>
      <c r="B212" t="s">
        <v>1767</v>
      </c>
      <c r="C212" t="s">
        <v>1769</v>
      </c>
      <c r="D212" t="s">
        <v>1770</v>
      </c>
    </row>
    <row r="213" spans="1:4">
      <c r="A213">
        <v>212</v>
      </c>
      <c r="B213" t="s">
        <v>1767</v>
      </c>
      <c r="C213" t="s">
        <v>1771</v>
      </c>
      <c r="D213" t="s">
        <v>1772</v>
      </c>
    </row>
    <row r="214" spans="1:4">
      <c r="A214">
        <v>213</v>
      </c>
      <c r="B214" t="s">
        <v>1767</v>
      </c>
      <c r="C214" t="s">
        <v>1773</v>
      </c>
      <c r="D214" t="s">
        <v>1774</v>
      </c>
    </row>
    <row r="215" spans="1:4">
      <c r="A215">
        <v>214</v>
      </c>
      <c r="B215" t="s">
        <v>1767</v>
      </c>
      <c r="C215" t="s">
        <v>1775</v>
      </c>
      <c r="D215" t="s">
        <v>1776</v>
      </c>
    </row>
    <row r="216" spans="1:4">
      <c r="A216">
        <v>215</v>
      </c>
      <c r="B216" t="s">
        <v>1767</v>
      </c>
      <c r="C216" t="s">
        <v>1777</v>
      </c>
      <c r="D216" t="s">
        <v>1778</v>
      </c>
    </row>
    <row r="217" spans="1:4">
      <c r="A217">
        <v>216</v>
      </c>
      <c r="B217" t="s">
        <v>1767</v>
      </c>
      <c r="C217" t="s">
        <v>1779</v>
      </c>
      <c r="D217" t="s">
        <v>1780</v>
      </c>
    </row>
    <row r="218" spans="1:4">
      <c r="A218">
        <v>217</v>
      </c>
      <c r="B218" t="s">
        <v>1767</v>
      </c>
      <c r="C218" t="s">
        <v>1781</v>
      </c>
      <c r="D218" t="s">
        <v>1782</v>
      </c>
    </row>
    <row r="219" spans="1:4">
      <c r="A219">
        <v>218</v>
      </c>
      <c r="B219" t="s">
        <v>1783</v>
      </c>
      <c r="C219" t="s">
        <v>1783</v>
      </c>
      <c r="D219" t="s">
        <v>1784</v>
      </c>
    </row>
    <row r="220" spans="1:4">
      <c r="A220">
        <v>219</v>
      </c>
      <c r="B220" t="s">
        <v>1783</v>
      </c>
      <c r="C220" t="s">
        <v>1785</v>
      </c>
      <c r="D220" t="s">
        <v>1786</v>
      </c>
    </row>
    <row r="221" spans="1:4">
      <c r="A221">
        <v>220</v>
      </c>
      <c r="B221" t="s">
        <v>1783</v>
      </c>
      <c r="C221" t="s">
        <v>1787</v>
      </c>
      <c r="D221" t="s">
        <v>1788</v>
      </c>
    </row>
    <row r="222" spans="1:4">
      <c r="A222">
        <v>221</v>
      </c>
      <c r="B222" t="s">
        <v>1783</v>
      </c>
      <c r="C222" t="s">
        <v>1789</v>
      </c>
      <c r="D222" t="s">
        <v>1790</v>
      </c>
    </row>
    <row r="223" spans="1:4">
      <c r="A223">
        <v>222</v>
      </c>
      <c r="B223" t="s">
        <v>1783</v>
      </c>
      <c r="C223" t="s">
        <v>1791</v>
      </c>
      <c r="D223" t="s">
        <v>1792</v>
      </c>
    </row>
    <row r="224" spans="1:4">
      <c r="A224">
        <v>223</v>
      </c>
      <c r="B224" t="s">
        <v>1783</v>
      </c>
      <c r="C224" t="s">
        <v>1793</v>
      </c>
      <c r="D224" t="s">
        <v>1794</v>
      </c>
    </row>
    <row r="225" spans="1:4">
      <c r="A225">
        <v>224</v>
      </c>
      <c r="B225" t="s">
        <v>1783</v>
      </c>
      <c r="C225" t="s">
        <v>1795</v>
      </c>
      <c r="D225" t="s">
        <v>1796</v>
      </c>
    </row>
    <row r="226" spans="1:4">
      <c r="A226">
        <v>225</v>
      </c>
      <c r="B226" t="s">
        <v>1783</v>
      </c>
      <c r="C226" t="s">
        <v>1797</v>
      </c>
      <c r="D226" t="s">
        <v>1798</v>
      </c>
    </row>
    <row r="227" spans="1:4">
      <c r="A227">
        <v>226</v>
      </c>
      <c r="B227" t="s">
        <v>1783</v>
      </c>
      <c r="C227" t="s">
        <v>1799</v>
      </c>
      <c r="D227" t="s">
        <v>1800</v>
      </c>
    </row>
    <row r="228" spans="1:4">
      <c r="A228">
        <v>227</v>
      </c>
      <c r="B228" t="s">
        <v>1783</v>
      </c>
      <c r="C228" t="s">
        <v>1801</v>
      </c>
      <c r="D228" t="s">
        <v>1802</v>
      </c>
    </row>
    <row r="229" spans="1:4">
      <c r="A229">
        <v>228</v>
      </c>
      <c r="B229" t="s">
        <v>1783</v>
      </c>
      <c r="C229" t="s">
        <v>1803</v>
      </c>
      <c r="D229" t="s">
        <v>1804</v>
      </c>
    </row>
    <row r="230" spans="1:4">
      <c r="A230">
        <v>229</v>
      </c>
      <c r="B230" t="s">
        <v>1783</v>
      </c>
      <c r="C230" t="s">
        <v>1805</v>
      </c>
      <c r="D230" t="s">
        <v>1806</v>
      </c>
    </row>
    <row r="231" spans="1:4">
      <c r="A231">
        <v>230</v>
      </c>
      <c r="B231" t="s">
        <v>1783</v>
      </c>
      <c r="C231" t="s">
        <v>1807</v>
      </c>
      <c r="D231" t="s">
        <v>1808</v>
      </c>
    </row>
    <row r="232" spans="1:4">
      <c r="A232">
        <v>231</v>
      </c>
      <c r="B232" t="s">
        <v>1783</v>
      </c>
      <c r="C232" t="s">
        <v>1809</v>
      </c>
      <c r="D232" t="s">
        <v>1810</v>
      </c>
    </row>
    <row r="233" spans="1:4">
      <c r="A233">
        <v>232</v>
      </c>
      <c r="B233" t="s">
        <v>1783</v>
      </c>
      <c r="C233" t="s">
        <v>1811</v>
      </c>
      <c r="D233" t="s">
        <v>1812</v>
      </c>
    </row>
    <row r="234" spans="1:4">
      <c r="A234">
        <v>233</v>
      </c>
      <c r="B234" t="s">
        <v>1783</v>
      </c>
      <c r="C234" t="s">
        <v>1813</v>
      </c>
      <c r="D234" t="s">
        <v>1814</v>
      </c>
    </row>
    <row r="235" spans="1:4">
      <c r="A235">
        <v>234</v>
      </c>
      <c r="B235" t="s">
        <v>1783</v>
      </c>
      <c r="C235" t="s">
        <v>1815</v>
      </c>
      <c r="D235" t="s">
        <v>1816</v>
      </c>
    </row>
    <row r="236" spans="1:4">
      <c r="A236">
        <v>235</v>
      </c>
      <c r="B236" t="s">
        <v>1783</v>
      </c>
      <c r="C236" t="s">
        <v>1574</v>
      </c>
      <c r="D236" t="s">
        <v>1817</v>
      </c>
    </row>
    <row r="237" spans="1:4">
      <c r="A237">
        <v>236</v>
      </c>
      <c r="B237" t="s">
        <v>1818</v>
      </c>
      <c r="C237" t="s">
        <v>1818</v>
      </c>
      <c r="D237" t="s">
        <v>1819</v>
      </c>
    </row>
    <row r="238" spans="1:4">
      <c r="A238">
        <v>237</v>
      </c>
      <c r="B238" t="s">
        <v>1818</v>
      </c>
      <c r="C238" t="s">
        <v>1404</v>
      </c>
      <c r="D238" t="s">
        <v>1820</v>
      </c>
    </row>
    <row r="239" spans="1:4">
      <c r="A239">
        <v>238</v>
      </c>
      <c r="B239" t="s">
        <v>1818</v>
      </c>
      <c r="C239" t="s">
        <v>1821</v>
      </c>
      <c r="D239" t="s">
        <v>1822</v>
      </c>
    </row>
    <row r="240" spans="1:4">
      <c r="A240">
        <v>239</v>
      </c>
      <c r="B240" t="s">
        <v>1818</v>
      </c>
      <c r="C240" t="s">
        <v>1823</v>
      </c>
      <c r="D240" t="s">
        <v>1824</v>
      </c>
    </row>
    <row r="241" spans="1:4">
      <c r="A241">
        <v>240</v>
      </c>
      <c r="B241" t="s">
        <v>1818</v>
      </c>
      <c r="C241" t="s">
        <v>1370</v>
      </c>
      <c r="D241" t="s">
        <v>1825</v>
      </c>
    </row>
    <row r="242" spans="1:4">
      <c r="A242">
        <v>241</v>
      </c>
      <c r="B242" t="s">
        <v>1818</v>
      </c>
      <c r="C242" t="s">
        <v>1826</v>
      </c>
      <c r="D242" t="s">
        <v>1827</v>
      </c>
    </row>
    <row r="243" spans="1:4">
      <c r="A243">
        <v>242</v>
      </c>
      <c r="B243" t="s">
        <v>1818</v>
      </c>
      <c r="C243" t="s">
        <v>1828</v>
      </c>
      <c r="D243" t="s">
        <v>1829</v>
      </c>
    </row>
    <row r="244" spans="1:4">
      <c r="A244">
        <v>243</v>
      </c>
      <c r="B244" t="s">
        <v>1818</v>
      </c>
      <c r="C244" t="s">
        <v>1830</v>
      </c>
      <c r="D244" t="s">
        <v>1831</v>
      </c>
    </row>
    <row r="245" spans="1:4">
      <c r="A245">
        <v>244</v>
      </c>
      <c r="B245" t="s">
        <v>1818</v>
      </c>
      <c r="C245" t="s">
        <v>1832</v>
      </c>
      <c r="D245" t="s">
        <v>1833</v>
      </c>
    </row>
    <row r="246" spans="1:4">
      <c r="A246">
        <v>245</v>
      </c>
      <c r="B246" t="s">
        <v>1818</v>
      </c>
      <c r="C246" t="s">
        <v>1834</v>
      </c>
      <c r="D246" t="s">
        <v>1835</v>
      </c>
    </row>
    <row r="247" spans="1:4">
      <c r="A247">
        <v>246</v>
      </c>
      <c r="B247" t="s">
        <v>1818</v>
      </c>
      <c r="C247" t="s">
        <v>1836</v>
      </c>
      <c r="D247" t="s">
        <v>1837</v>
      </c>
    </row>
    <row r="248" spans="1:4">
      <c r="A248">
        <v>247</v>
      </c>
      <c r="B248" t="s">
        <v>1818</v>
      </c>
      <c r="C248" t="s">
        <v>1838</v>
      </c>
      <c r="D248" t="s">
        <v>1839</v>
      </c>
    </row>
    <row r="249" spans="1:4">
      <c r="A249">
        <v>248</v>
      </c>
      <c r="B249" t="s">
        <v>1818</v>
      </c>
      <c r="C249" t="s">
        <v>1840</v>
      </c>
      <c r="D249" t="s">
        <v>1841</v>
      </c>
    </row>
    <row r="250" spans="1:4">
      <c r="A250">
        <v>249</v>
      </c>
      <c r="B250" t="s">
        <v>1818</v>
      </c>
      <c r="C250" t="s">
        <v>1842</v>
      </c>
      <c r="D250" t="s">
        <v>1843</v>
      </c>
    </row>
    <row r="251" spans="1:4">
      <c r="A251">
        <v>250</v>
      </c>
      <c r="B251" t="s">
        <v>1818</v>
      </c>
      <c r="C251" t="s">
        <v>1844</v>
      </c>
      <c r="D251" t="s">
        <v>1845</v>
      </c>
    </row>
    <row r="252" spans="1:4">
      <c r="A252">
        <v>251</v>
      </c>
      <c r="B252" t="s">
        <v>1818</v>
      </c>
      <c r="C252" t="s">
        <v>1846</v>
      </c>
      <c r="D252" t="s">
        <v>1847</v>
      </c>
    </row>
    <row r="253" spans="1:4">
      <c r="A253">
        <v>252</v>
      </c>
      <c r="B253" t="s">
        <v>1818</v>
      </c>
      <c r="C253" t="s">
        <v>1848</v>
      </c>
      <c r="D253" t="s">
        <v>1849</v>
      </c>
    </row>
    <row r="254" spans="1:4">
      <c r="A254">
        <v>253</v>
      </c>
      <c r="B254" t="s">
        <v>1818</v>
      </c>
      <c r="C254" t="s">
        <v>1850</v>
      </c>
      <c r="D254" t="s">
        <v>1851</v>
      </c>
    </row>
    <row r="255" spans="1:4">
      <c r="A255">
        <v>254</v>
      </c>
      <c r="B255" t="s">
        <v>1818</v>
      </c>
      <c r="C255" t="s">
        <v>1852</v>
      </c>
      <c r="D255" t="s">
        <v>1853</v>
      </c>
    </row>
    <row r="256" spans="1:4">
      <c r="A256">
        <v>255</v>
      </c>
      <c r="B256" t="s">
        <v>1818</v>
      </c>
      <c r="C256" t="s">
        <v>1854</v>
      </c>
      <c r="D256" t="s">
        <v>1855</v>
      </c>
    </row>
    <row r="257" spans="1:4">
      <c r="A257">
        <v>256</v>
      </c>
      <c r="B257" t="s">
        <v>1818</v>
      </c>
      <c r="C257" t="s">
        <v>1856</v>
      </c>
      <c r="D257" t="s">
        <v>1857</v>
      </c>
    </row>
    <row r="258" spans="1:4">
      <c r="A258">
        <v>257</v>
      </c>
      <c r="B258" t="s">
        <v>1818</v>
      </c>
      <c r="C258" t="s">
        <v>1858</v>
      </c>
      <c r="D258" t="s">
        <v>1859</v>
      </c>
    </row>
    <row r="259" spans="1:4">
      <c r="A259">
        <v>258</v>
      </c>
      <c r="B259" t="s">
        <v>1818</v>
      </c>
      <c r="C259" t="s">
        <v>1860</v>
      </c>
      <c r="D259" t="s">
        <v>1861</v>
      </c>
    </row>
    <row r="260" spans="1:4">
      <c r="A260">
        <v>259</v>
      </c>
      <c r="B260" t="s">
        <v>1818</v>
      </c>
      <c r="C260" t="s">
        <v>1862</v>
      </c>
      <c r="D260" t="s">
        <v>1863</v>
      </c>
    </row>
    <row r="261" spans="1:4">
      <c r="A261">
        <v>260</v>
      </c>
      <c r="B261" t="s">
        <v>1818</v>
      </c>
      <c r="C261" t="s">
        <v>1864</v>
      </c>
      <c r="D261" t="s">
        <v>1865</v>
      </c>
    </row>
    <row r="262" spans="1:4">
      <c r="A262">
        <v>261</v>
      </c>
      <c r="B262" t="s">
        <v>1866</v>
      </c>
      <c r="C262" t="s">
        <v>1866</v>
      </c>
      <c r="D262" t="s">
        <v>1867</v>
      </c>
    </row>
    <row r="263" spans="1:4">
      <c r="A263">
        <v>262</v>
      </c>
      <c r="B263" t="s">
        <v>1866</v>
      </c>
      <c r="C263" t="s">
        <v>1868</v>
      </c>
      <c r="D263" t="s">
        <v>1869</v>
      </c>
    </row>
    <row r="264" spans="1:4">
      <c r="A264">
        <v>263</v>
      </c>
      <c r="B264" t="s">
        <v>1866</v>
      </c>
      <c r="C264" t="s">
        <v>1870</v>
      </c>
      <c r="D264" t="s">
        <v>1871</v>
      </c>
    </row>
    <row r="265" spans="1:4">
      <c r="A265">
        <v>264</v>
      </c>
      <c r="B265" t="s">
        <v>1866</v>
      </c>
      <c r="C265" t="s">
        <v>1872</v>
      </c>
      <c r="D265" t="s">
        <v>1873</v>
      </c>
    </row>
    <row r="266" spans="1:4">
      <c r="A266">
        <v>265</v>
      </c>
      <c r="B266" t="s">
        <v>1866</v>
      </c>
      <c r="C266" t="s">
        <v>1874</v>
      </c>
      <c r="D266" t="s">
        <v>1875</v>
      </c>
    </row>
    <row r="267" spans="1:4">
      <c r="A267">
        <v>266</v>
      </c>
      <c r="B267" t="s">
        <v>1866</v>
      </c>
      <c r="C267" t="s">
        <v>1876</v>
      </c>
      <c r="D267" t="s">
        <v>1877</v>
      </c>
    </row>
    <row r="268" spans="1:4">
      <c r="A268">
        <v>267</v>
      </c>
      <c r="B268" t="s">
        <v>1866</v>
      </c>
      <c r="C268" t="s">
        <v>1878</v>
      </c>
      <c r="D268" t="s">
        <v>1879</v>
      </c>
    </row>
    <row r="269" spans="1:4">
      <c r="A269">
        <v>268</v>
      </c>
      <c r="B269" t="s">
        <v>1866</v>
      </c>
      <c r="C269" t="s">
        <v>1880</v>
      </c>
      <c r="D269" t="s">
        <v>1881</v>
      </c>
    </row>
    <row r="270" spans="1:4">
      <c r="A270">
        <v>269</v>
      </c>
      <c r="B270" t="s">
        <v>1866</v>
      </c>
      <c r="C270" t="s">
        <v>1882</v>
      </c>
      <c r="D270" t="s">
        <v>1883</v>
      </c>
    </row>
    <row r="271" spans="1:4">
      <c r="A271">
        <v>270</v>
      </c>
      <c r="B271" t="s">
        <v>1866</v>
      </c>
      <c r="C271" t="s">
        <v>1884</v>
      </c>
      <c r="D271" t="s">
        <v>1885</v>
      </c>
    </row>
    <row r="272" spans="1:4">
      <c r="A272">
        <v>271</v>
      </c>
      <c r="B272" t="s">
        <v>1866</v>
      </c>
      <c r="C272" t="s">
        <v>1886</v>
      </c>
      <c r="D272" t="s">
        <v>1887</v>
      </c>
    </row>
    <row r="273" spans="1:4">
      <c r="A273">
        <v>272</v>
      </c>
      <c r="B273" t="s">
        <v>1866</v>
      </c>
      <c r="C273" t="s">
        <v>1888</v>
      </c>
      <c r="D273" t="s">
        <v>1889</v>
      </c>
    </row>
    <row r="274" spans="1:4">
      <c r="A274">
        <v>273</v>
      </c>
      <c r="B274" t="s">
        <v>1866</v>
      </c>
      <c r="C274" t="s">
        <v>1890</v>
      </c>
      <c r="D274" t="s">
        <v>1891</v>
      </c>
    </row>
    <row r="275" spans="1:4">
      <c r="A275">
        <v>274</v>
      </c>
      <c r="B275" t="s">
        <v>1866</v>
      </c>
      <c r="C275" t="s">
        <v>1892</v>
      </c>
      <c r="D275" t="s">
        <v>1893</v>
      </c>
    </row>
    <row r="276" spans="1:4">
      <c r="A276">
        <v>275</v>
      </c>
      <c r="B276" t="s">
        <v>1866</v>
      </c>
      <c r="C276" t="s">
        <v>1894</v>
      </c>
      <c r="D276" t="s">
        <v>1895</v>
      </c>
    </row>
    <row r="277" spans="1:4">
      <c r="A277">
        <v>276</v>
      </c>
      <c r="B277" t="s">
        <v>1866</v>
      </c>
      <c r="C277" t="s">
        <v>1896</v>
      </c>
      <c r="D277" t="s">
        <v>1897</v>
      </c>
    </row>
    <row r="278" spans="1:4">
      <c r="A278">
        <v>277</v>
      </c>
      <c r="B278" t="s">
        <v>1898</v>
      </c>
      <c r="C278" t="s">
        <v>1898</v>
      </c>
      <c r="D278" t="s">
        <v>1899</v>
      </c>
    </row>
    <row r="279" spans="1:4">
      <c r="A279">
        <v>278</v>
      </c>
      <c r="B279" t="s">
        <v>1898</v>
      </c>
      <c r="C279" t="s">
        <v>1900</v>
      </c>
      <c r="D279" t="s">
        <v>1901</v>
      </c>
    </row>
    <row r="280" spans="1:4">
      <c r="A280">
        <v>279</v>
      </c>
      <c r="B280" t="s">
        <v>1898</v>
      </c>
      <c r="C280" t="s">
        <v>1902</v>
      </c>
      <c r="D280" t="s">
        <v>1903</v>
      </c>
    </row>
    <row r="281" spans="1:4">
      <c r="A281">
        <v>280</v>
      </c>
      <c r="B281" t="s">
        <v>1898</v>
      </c>
      <c r="C281" t="s">
        <v>1807</v>
      </c>
      <c r="D281" t="s">
        <v>1904</v>
      </c>
    </row>
    <row r="282" spans="1:4">
      <c r="A282">
        <v>281</v>
      </c>
      <c r="B282" t="s">
        <v>1898</v>
      </c>
      <c r="C282" t="s">
        <v>1905</v>
      </c>
      <c r="D282" t="s">
        <v>1906</v>
      </c>
    </row>
    <row r="283" spans="1:4">
      <c r="A283">
        <v>282</v>
      </c>
      <c r="B283" t="s">
        <v>1898</v>
      </c>
      <c r="C283" t="s">
        <v>1907</v>
      </c>
      <c r="D283" t="s">
        <v>1908</v>
      </c>
    </row>
    <row r="284" spans="1:4">
      <c r="A284">
        <v>283</v>
      </c>
      <c r="B284" t="s">
        <v>1898</v>
      </c>
      <c r="C284" t="s">
        <v>1909</v>
      </c>
      <c r="D284" t="s">
        <v>1910</v>
      </c>
    </row>
    <row r="285" spans="1:4">
      <c r="A285">
        <v>284</v>
      </c>
      <c r="B285" t="s">
        <v>1898</v>
      </c>
      <c r="C285" t="s">
        <v>1911</v>
      </c>
      <c r="D285" t="s">
        <v>1912</v>
      </c>
    </row>
    <row r="286" spans="1:4">
      <c r="A286">
        <v>285</v>
      </c>
      <c r="B286" t="s">
        <v>1898</v>
      </c>
      <c r="C286" t="s">
        <v>1913</v>
      </c>
      <c r="D286" t="s">
        <v>1914</v>
      </c>
    </row>
    <row r="287" spans="1:4">
      <c r="A287">
        <v>286</v>
      </c>
      <c r="B287" t="s">
        <v>1898</v>
      </c>
      <c r="C287" t="s">
        <v>1915</v>
      </c>
      <c r="D287" t="s">
        <v>1916</v>
      </c>
    </row>
    <row r="288" spans="1:4">
      <c r="A288">
        <v>287</v>
      </c>
      <c r="B288" t="s">
        <v>1898</v>
      </c>
      <c r="C288" t="s">
        <v>1917</v>
      </c>
      <c r="D288" t="s">
        <v>1918</v>
      </c>
    </row>
    <row r="289" spans="1:4">
      <c r="A289">
        <v>288</v>
      </c>
      <c r="B289" t="s">
        <v>1898</v>
      </c>
      <c r="C289" t="s">
        <v>1919</v>
      </c>
      <c r="D289" t="s">
        <v>1920</v>
      </c>
    </row>
    <row r="290" spans="1:4">
      <c r="A290">
        <v>289</v>
      </c>
      <c r="B290" t="s">
        <v>1921</v>
      </c>
      <c r="C290" t="s">
        <v>1921</v>
      </c>
      <c r="D290" t="s">
        <v>1922</v>
      </c>
    </row>
    <row r="291" spans="1:4">
      <c r="A291">
        <v>290</v>
      </c>
      <c r="B291" t="s">
        <v>1921</v>
      </c>
      <c r="C291" t="s">
        <v>1923</v>
      </c>
      <c r="D291" t="s">
        <v>1924</v>
      </c>
    </row>
    <row r="292" spans="1:4">
      <c r="A292">
        <v>291</v>
      </c>
      <c r="B292" t="s">
        <v>1921</v>
      </c>
      <c r="C292" t="s">
        <v>1925</v>
      </c>
      <c r="D292" t="s">
        <v>1926</v>
      </c>
    </row>
    <row r="293" spans="1:4">
      <c r="A293">
        <v>292</v>
      </c>
      <c r="B293" t="s">
        <v>1921</v>
      </c>
      <c r="C293" t="s">
        <v>1927</v>
      </c>
      <c r="D293" t="s">
        <v>1928</v>
      </c>
    </row>
    <row r="294" spans="1:4">
      <c r="A294">
        <v>293</v>
      </c>
      <c r="B294" t="s">
        <v>1921</v>
      </c>
      <c r="C294" t="s">
        <v>1929</v>
      </c>
      <c r="D294" t="s">
        <v>1930</v>
      </c>
    </row>
    <row r="295" spans="1:4">
      <c r="A295">
        <v>294</v>
      </c>
      <c r="B295" t="s">
        <v>1921</v>
      </c>
      <c r="C295" t="s">
        <v>1931</v>
      </c>
      <c r="D295" t="s">
        <v>1932</v>
      </c>
    </row>
    <row r="296" spans="1:4">
      <c r="A296">
        <v>295</v>
      </c>
      <c r="B296" t="s">
        <v>1921</v>
      </c>
      <c r="C296" t="s">
        <v>1933</v>
      </c>
      <c r="D296" t="s">
        <v>1934</v>
      </c>
    </row>
    <row r="297" spans="1:4">
      <c r="A297">
        <v>296</v>
      </c>
      <c r="B297" t="s">
        <v>1921</v>
      </c>
      <c r="C297" t="s">
        <v>1935</v>
      </c>
      <c r="D297" t="s">
        <v>1936</v>
      </c>
    </row>
    <row r="298" spans="1:4">
      <c r="A298">
        <v>297</v>
      </c>
      <c r="B298" t="s">
        <v>1921</v>
      </c>
      <c r="C298" t="s">
        <v>1937</v>
      </c>
      <c r="D298" t="s">
        <v>1938</v>
      </c>
    </row>
    <row r="299" spans="1:4">
      <c r="A299">
        <v>298</v>
      </c>
      <c r="B299" t="s">
        <v>1921</v>
      </c>
      <c r="C299" t="s">
        <v>1939</v>
      </c>
      <c r="D299" t="s">
        <v>1940</v>
      </c>
    </row>
    <row r="300" spans="1:4">
      <c r="A300">
        <v>299</v>
      </c>
      <c r="B300" t="s">
        <v>1921</v>
      </c>
      <c r="C300" t="s">
        <v>1941</v>
      </c>
      <c r="D300" t="s">
        <v>1942</v>
      </c>
    </row>
    <row r="301" spans="1:4">
      <c r="A301">
        <v>300</v>
      </c>
      <c r="B301" t="s">
        <v>1921</v>
      </c>
      <c r="C301" t="s">
        <v>1943</v>
      </c>
      <c r="D301" t="s">
        <v>1944</v>
      </c>
    </row>
    <row r="302" spans="1:4">
      <c r="A302">
        <v>301</v>
      </c>
      <c r="B302" t="s">
        <v>1945</v>
      </c>
      <c r="C302" t="s">
        <v>1945</v>
      </c>
      <c r="D302" t="s">
        <v>1946</v>
      </c>
    </row>
    <row r="303" spans="1:4">
      <c r="A303">
        <v>302</v>
      </c>
      <c r="B303" t="s">
        <v>1945</v>
      </c>
      <c r="C303" t="s">
        <v>1947</v>
      </c>
      <c r="D303" t="s">
        <v>1948</v>
      </c>
    </row>
    <row r="304" spans="1:4">
      <c r="A304">
        <v>303</v>
      </c>
      <c r="B304" t="s">
        <v>1945</v>
      </c>
      <c r="C304" t="s">
        <v>1370</v>
      </c>
      <c r="D304" t="s">
        <v>1949</v>
      </c>
    </row>
    <row r="305" spans="1:4">
      <c r="A305">
        <v>304</v>
      </c>
      <c r="B305" t="s">
        <v>1945</v>
      </c>
      <c r="C305" t="s">
        <v>1950</v>
      </c>
      <c r="D305" t="s">
        <v>1951</v>
      </c>
    </row>
    <row r="306" spans="1:4">
      <c r="A306">
        <v>305</v>
      </c>
      <c r="B306" t="s">
        <v>1945</v>
      </c>
      <c r="C306" t="s">
        <v>1952</v>
      </c>
      <c r="D306" t="s">
        <v>1953</v>
      </c>
    </row>
    <row r="307" spans="1:4">
      <c r="A307">
        <v>306</v>
      </c>
      <c r="B307" t="s">
        <v>1945</v>
      </c>
      <c r="C307" t="s">
        <v>1954</v>
      </c>
      <c r="D307" t="s">
        <v>1955</v>
      </c>
    </row>
    <row r="308" spans="1:4">
      <c r="A308">
        <v>307</v>
      </c>
      <c r="B308" t="s">
        <v>1945</v>
      </c>
      <c r="C308" t="s">
        <v>1956</v>
      </c>
      <c r="D308" t="s">
        <v>1957</v>
      </c>
    </row>
    <row r="309" spans="1:4">
      <c r="A309">
        <v>308</v>
      </c>
      <c r="B309" t="s">
        <v>1945</v>
      </c>
      <c r="C309" t="s">
        <v>1958</v>
      </c>
      <c r="D309" t="s">
        <v>1959</v>
      </c>
    </row>
    <row r="310" spans="1:4">
      <c r="A310">
        <v>309</v>
      </c>
      <c r="B310" t="s">
        <v>1945</v>
      </c>
      <c r="C310" t="s">
        <v>1960</v>
      </c>
      <c r="D310" t="s">
        <v>1961</v>
      </c>
    </row>
    <row r="311" spans="1:4">
      <c r="A311">
        <v>310</v>
      </c>
      <c r="B311" t="s">
        <v>1945</v>
      </c>
      <c r="C311" t="s">
        <v>1962</v>
      </c>
      <c r="D311" t="s">
        <v>1963</v>
      </c>
    </row>
    <row r="312" spans="1:4">
      <c r="A312">
        <v>311</v>
      </c>
      <c r="B312" t="s">
        <v>1945</v>
      </c>
      <c r="C312" t="s">
        <v>1964</v>
      </c>
      <c r="D312" t="s">
        <v>1965</v>
      </c>
    </row>
    <row r="313" spans="1:4">
      <c r="A313">
        <v>312</v>
      </c>
      <c r="B313" t="s">
        <v>1966</v>
      </c>
      <c r="C313" t="s">
        <v>1966</v>
      </c>
      <c r="D313" t="s">
        <v>1967</v>
      </c>
    </row>
    <row r="314" spans="1:4">
      <c r="A314">
        <v>313</v>
      </c>
      <c r="B314" t="s">
        <v>1966</v>
      </c>
      <c r="C314" t="s">
        <v>1968</v>
      </c>
      <c r="D314" t="s">
        <v>1969</v>
      </c>
    </row>
    <row r="315" spans="1:4">
      <c r="A315">
        <v>314</v>
      </c>
      <c r="B315" t="s">
        <v>1966</v>
      </c>
      <c r="C315" t="s">
        <v>1970</v>
      </c>
      <c r="D315" t="s">
        <v>1971</v>
      </c>
    </row>
    <row r="316" spans="1:4">
      <c r="A316">
        <v>315</v>
      </c>
      <c r="B316" t="s">
        <v>1966</v>
      </c>
      <c r="C316" t="s">
        <v>1972</v>
      </c>
      <c r="D316" t="s">
        <v>1973</v>
      </c>
    </row>
    <row r="317" spans="1:4">
      <c r="A317">
        <v>316</v>
      </c>
      <c r="B317" t="s">
        <v>1966</v>
      </c>
      <c r="C317" t="s">
        <v>1974</v>
      </c>
      <c r="D317" t="s">
        <v>1975</v>
      </c>
    </row>
    <row r="318" spans="1:4">
      <c r="A318">
        <v>317</v>
      </c>
      <c r="B318" t="s">
        <v>1966</v>
      </c>
      <c r="C318" t="s">
        <v>1976</v>
      </c>
      <c r="D318" t="s">
        <v>1977</v>
      </c>
    </row>
    <row r="319" spans="1:4">
      <c r="A319">
        <v>318</v>
      </c>
      <c r="B319" t="s">
        <v>1966</v>
      </c>
      <c r="C319" t="s">
        <v>1978</v>
      </c>
      <c r="D319" t="s">
        <v>1979</v>
      </c>
    </row>
    <row r="320" spans="1:4">
      <c r="A320">
        <v>319</v>
      </c>
      <c r="B320" t="s">
        <v>1966</v>
      </c>
      <c r="C320" t="s">
        <v>1980</v>
      </c>
      <c r="D320" t="s">
        <v>1981</v>
      </c>
    </row>
    <row r="321" spans="1:4">
      <c r="A321">
        <v>320</v>
      </c>
      <c r="B321" t="s">
        <v>1966</v>
      </c>
      <c r="C321" t="s">
        <v>1982</v>
      </c>
      <c r="D321" t="s">
        <v>1983</v>
      </c>
    </row>
    <row r="322" spans="1:4">
      <c r="A322">
        <v>321</v>
      </c>
      <c r="B322" t="s">
        <v>1966</v>
      </c>
      <c r="C322" t="s">
        <v>1984</v>
      </c>
      <c r="D322" t="s">
        <v>1985</v>
      </c>
    </row>
    <row r="323" spans="1:4">
      <c r="A323">
        <v>322</v>
      </c>
      <c r="B323" t="s">
        <v>1966</v>
      </c>
      <c r="C323" t="s">
        <v>1986</v>
      </c>
      <c r="D323" t="s">
        <v>1987</v>
      </c>
    </row>
    <row r="324" spans="1:4">
      <c r="A324">
        <v>323</v>
      </c>
      <c r="B324" t="s">
        <v>1966</v>
      </c>
      <c r="C324" t="s">
        <v>1988</v>
      </c>
      <c r="D324" t="s">
        <v>1989</v>
      </c>
    </row>
    <row r="325" spans="1:4">
      <c r="A325">
        <v>324</v>
      </c>
      <c r="B325" t="s">
        <v>1966</v>
      </c>
      <c r="C325" t="s">
        <v>1990</v>
      </c>
      <c r="D325" t="s">
        <v>1991</v>
      </c>
    </row>
    <row r="326" spans="1:4">
      <c r="A326">
        <v>325</v>
      </c>
      <c r="B326" t="s">
        <v>1992</v>
      </c>
      <c r="C326" t="s">
        <v>1992</v>
      </c>
      <c r="D326" t="s">
        <v>1993</v>
      </c>
    </row>
    <row r="327" spans="1:4">
      <c r="A327">
        <v>326</v>
      </c>
      <c r="B327" t="s">
        <v>1994</v>
      </c>
      <c r="C327" t="s">
        <v>1994</v>
      </c>
      <c r="D327" t="s">
        <v>1995</v>
      </c>
    </row>
    <row r="328" spans="1:4">
      <c r="A328">
        <v>327</v>
      </c>
      <c r="B328" t="s">
        <v>1996</v>
      </c>
      <c r="C328" t="s">
        <v>1996</v>
      </c>
      <c r="D328" t="s">
        <v>1997</v>
      </c>
    </row>
    <row r="329" spans="1:4">
      <c r="A329">
        <v>328</v>
      </c>
      <c r="B329" t="s">
        <v>1998</v>
      </c>
      <c r="C329" t="s">
        <v>1998</v>
      </c>
      <c r="D329" t="s">
        <v>1999</v>
      </c>
    </row>
    <row r="330" spans="1:4">
      <c r="A330">
        <v>329</v>
      </c>
      <c r="B330" t="s">
        <v>2000</v>
      </c>
      <c r="C330" t="s">
        <v>2000</v>
      </c>
      <c r="D330" t="s">
        <v>2001</v>
      </c>
    </row>
    <row r="331" spans="1:4">
      <c r="A331">
        <v>330</v>
      </c>
      <c r="B331" t="s">
        <v>2002</v>
      </c>
      <c r="C331" t="s">
        <v>2002</v>
      </c>
      <c r="D331" t="s">
        <v>2003</v>
      </c>
    </row>
    <row r="332" spans="1:4">
      <c r="A332">
        <v>331</v>
      </c>
      <c r="B332" t="s">
        <v>2004</v>
      </c>
      <c r="C332" t="s">
        <v>2006</v>
      </c>
      <c r="D332" t="s">
        <v>2007</v>
      </c>
    </row>
    <row r="333" spans="1:4">
      <c r="A333">
        <v>332</v>
      </c>
      <c r="B333" t="s">
        <v>2004</v>
      </c>
      <c r="C333" t="s">
        <v>2008</v>
      </c>
      <c r="D333" t="s">
        <v>2009</v>
      </c>
    </row>
    <row r="334" spans="1:4">
      <c r="A334">
        <v>333</v>
      </c>
      <c r="B334" t="s">
        <v>2004</v>
      </c>
      <c r="C334" t="s">
        <v>2010</v>
      </c>
      <c r="D334" t="s">
        <v>2011</v>
      </c>
    </row>
    <row r="335" spans="1:4">
      <c r="A335">
        <v>334</v>
      </c>
      <c r="B335" t="s">
        <v>2004</v>
      </c>
      <c r="C335" t="s">
        <v>2012</v>
      </c>
      <c r="D335" t="s">
        <v>2013</v>
      </c>
    </row>
    <row r="336" spans="1:4">
      <c r="A336">
        <v>335</v>
      </c>
      <c r="B336" t="s">
        <v>2004</v>
      </c>
      <c r="C336" t="s">
        <v>2014</v>
      </c>
      <c r="D336" t="s">
        <v>2015</v>
      </c>
    </row>
    <row r="337" spans="1:4">
      <c r="A337">
        <v>336</v>
      </c>
      <c r="B337" t="s">
        <v>2004</v>
      </c>
      <c r="C337" t="s">
        <v>2016</v>
      </c>
      <c r="D337" t="s">
        <v>2017</v>
      </c>
    </row>
    <row r="338" spans="1:4">
      <c r="A338">
        <v>337</v>
      </c>
      <c r="B338" t="s">
        <v>2004</v>
      </c>
      <c r="C338" t="s">
        <v>2018</v>
      </c>
      <c r="D338" t="s">
        <v>2019</v>
      </c>
    </row>
    <row r="339" spans="1:4">
      <c r="A339">
        <v>338</v>
      </c>
      <c r="B339" t="s">
        <v>2004</v>
      </c>
      <c r="C339" t="s">
        <v>2020</v>
      </c>
      <c r="D339" t="s">
        <v>2021</v>
      </c>
    </row>
    <row r="340" spans="1:4">
      <c r="A340">
        <v>339</v>
      </c>
      <c r="B340" t="s">
        <v>2004</v>
      </c>
      <c r="C340" t="s">
        <v>2022</v>
      </c>
      <c r="D340" t="s">
        <v>2023</v>
      </c>
    </row>
    <row r="341" spans="1:4">
      <c r="A341">
        <v>340</v>
      </c>
      <c r="B341" t="s">
        <v>2004</v>
      </c>
      <c r="C341" t="s">
        <v>2004</v>
      </c>
      <c r="D341" t="s">
        <v>2005</v>
      </c>
    </row>
    <row r="342" spans="1:4">
      <c r="A342">
        <v>341</v>
      </c>
      <c r="B342" t="s">
        <v>2024</v>
      </c>
      <c r="C342" t="s">
        <v>2024</v>
      </c>
      <c r="D342" t="s">
        <v>2025</v>
      </c>
    </row>
    <row r="343" spans="1:4">
      <c r="A343">
        <v>342</v>
      </c>
      <c r="B343" t="s">
        <v>2026</v>
      </c>
      <c r="C343" t="s">
        <v>2026</v>
      </c>
      <c r="D343" t="s">
        <v>2027</v>
      </c>
    </row>
    <row r="344" spans="1:4">
      <c r="A344">
        <v>343</v>
      </c>
      <c r="B344" t="s">
        <v>2028</v>
      </c>
      <c r="C344" t="s">
        <v>2028</v>
      </c>
      <c r="D344" t="s">
        <v>2029</v>
      </c>
    </row>
  </sheetData>
  <phoneticPr fontId="0" type="noConversion"/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 codeName="TSH_REESTR_MO_FILTER">
    <tabColor rgb="FFFFCC99"/>
  </sheetPr>
  <dimension ref="A1:D3"/>
  <sheetViews>
    <sheetView showGridLines="0" workbookViewId="0"/>
  </sheetViews>
  <sheetFormatPr defaultRowHeight="15"/>
  <sheetData>
    <row r="1" spans="1:4">
      <c r="A1" t="s">
        <v>1351</v>
      </c>
      <c r="B1" t="s">
        <v>157</v>
      </c>
      <c r="C1" t="s">
        <v>158</v>
      </c>
      <c r="D1" t="s">
        <v>141</v>
      </c>
    </row>
    <row r="2" spans="1:4">
      <c r="A2" t="s">
        <v>33</v>
      </c>
      <c r="B2" t="s">
        <v>2004</v>
      </c>
      <c r="C2" t="s">
        <v>2004</v>
      </c>
      <c r="D2" t="s">
        <v>2005</v>
      </c>
    </row>
    <row r="3" spans="1:4">
      <c r="A3" t="s">
        <v>5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 codeName="TSH_et_union_vert">
    <tabColor indexed="47"/>
  </sheetPr>
  <dimension ref="A1"/>
  <sheetViews>
    <sheetView showGridLines="0"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 codeName="modInfo">
    <tabColor indexed="47"/>
  </sheetPr>
  <dimension ref="B1:D11"/>
  <sheetViews>
    <sheetView showGridLines="0" workbookViewId="0"/>
  </sheetViews>
  <sheetFormatPr defaultRowHeight="15"/>
  <cols>
    <col min="1" max="1" width="3.7109375" customWidth="1"/>
    <col min="2" max="2" width="87.28515625" customWidth="1"/>
    <col min="4" max="4" width="109.140625" customWidth="1"/>
  </cols>
  <sheetData>
    <row r="1" spans="2:4">
      <c r="B1" t="s">
        <v>16</v>
      </c>
    </row>
    <row r="2" spans="2:4">
      <c r="B2" t="s">
        <v>161</v>
      </c>
    </row>
    <row r="3" spans="2:4">
      <c r="B3" t="s">
        <v>188</v>
      </c>
    </row>
    <row r="4" spans="2:4">
      <c r="B4" t="s">
        <v>173</v>
      </c>
    </row>
    <row r="5" spans="2:4">
      <c r="B5" t="s">
        <v>160</v>
      </c>
    </row>
    <row r="6" spans="2:4">
      <c r="B6" t="str">
        <f>"Укажите произвольный номер идентификатора тарифа для централизованных систем "&amp;TSphere_full&amp;", которые включены в шаблон. В каждом последующем шаблоне за один отчетный период следует указывать различные идентификаторы тарифа"</f>
        <v>Укажите произвольный номер идентификатора тарифа для централизованных систем горячего водоснабжения, которые включены в шаблон. В каждом последующем шаблоне за один отчетный период следует указывать различные идентификаторы тарифа</v>
      </c>
    </row>
    <row r="7" spans="2:4">
      <c r="B7" t="s">
        <v>215</v>
      </c>
      <c r="D7" t="s">
        <v>218</v>
      </c>
    </row>
    <row r="8" spans="2:4">
      <c r="B8" t="s">
        <v>114</v>
      </c>
    </row>
    <row r="9" spans="2:4" ht="25.5" customHeight="1">
      <c r="B9" t="s">
        <v>131</v>
      </c>
    </row>
    <row r="10" spans="2:4">
      <c r="B10" t="s">
        <v>217</v>
      </c>
    </row>
    <row r="11" spans="2:4">
      <c r="B11" t="s">
        <v>216</v>
      </c>
    </row>
  </sheetData>
  <phoneticPr fontId="0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modReestr">
    <tabColor indexed="47"/>
  </sheetPr>
  <dimension ref="A1:C6"/>
  <sheetViews>
    <sheetView showGridLines="0" workbookViewId="0"/>
  </sheetViews>
  <sheetFormatPr defaultRowHeight="15"/>
  <cols>
    <col min="1" max="1" width="49.140625" customWidth="1"/>
    <col min="2" max="2" width="70.7109375" customWidth="1"/>
    <col min="3" max="3" width="32.140625" customWidth="1"/>
  </cols>
  <sheetData>
    <row r="1" spans="1:3">
      <c r="A1" t="s">
        <v>377</v>
      </c>
    </row>
    <row r="2" spans="1:3">
      <c r="A2" t="s">
        <v>378</v>
      </c>
    </row>
    <row r="3" spans="1:3">
      <c r="A3" t="s">
        <v>379</v>
      </c>
    </row>
    <row r="4" spans="1:3">
      <c r="A4" t="s">
        <v>380</v>
      </c>
      <c r="B4" t="s">
        <v>381</v>
      </c>
      <c r="C4" t="s">
        <v>19</v>
      </c>
    </row>
    <row r="5" spans="1:3">
      <c r="A5" t="s">
        <v>520</v>
      </c>
      <c r="B5" t="s">
        <v>521</v>
      </c>
      <c r="C5" t="s">
        <v>522</v>
      </c>
    </row>
    <row r="6" spans="1:3">
      <c r="A6" t="s">
        <v>2041</v>
      </c>
      <c r="B6" t="s">
        <v>523</v>
      </c>
      <c r="C6" t="s">
        <v>522</v>
      </c>
    </row>
  </sheetData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00">
    <tabColor indexed="31"/>
  </sheetPr>
  <dimension ref="A1:F62"/>
  <sheetViews>
    <sheetView showGridLines="0" topLeftCell="D12" workbookViewId="0">
      <selection activeCell="F64" sqref="F64"/>
    </sheetView>
  </sheetViews>
  <sheetFormatPr defaultRowHeight="15"/>
  <cols>
    <col min="1" max="2" width="10.7109375" hidden="1" customWidth="1"/>
    <col min="3" max="3" width="3.7109375" hidden="1" customWidth="1"/>
    <col min="4" max="4" width="3.7109375" customWidth="1"/>
    <col min="5" max="5" width="55.28515625" customWidth="1"/>
    <col min="6" max="6" width="50.7109375" customWidth="1"/>
    <col min="7" max="7" width="3.7109375" customWidth="1"/>
    <col min="9" max="9" width="9.140625" customWidth="1"/>
  </cols>
  <sheetData>
    <row r="1" spans="5:6" ht="13.5" hidden="1" customHeight="1">
      <c r="F1">
        <v>28792378</v>
      </c>
    </row>
    <row r="2" spans="5:6" ht="12" hidden="1" customHeight="1"/>
    <row r="3" spans="5:6" hidden="1"/>
    <row r="4" spans="5:6">
      <c r="F4" t="str">
        <f>version</f>
        <v>Версия 1.1.1</v>
      </c>
    </row>
    <row r="5" spans="5:6">
      <c r="E5" s="1" t="s">
        <v>538</v>
      </c>
      <c r="F5" s="1"/>
    </row>
    <row r="7" spans="5:6">
      <c r="E7" t="s">
        <v>8</v>
      </c>
      <c r="F7" t="s">
        <v>92</v>
      </c>
    </row>
    <row r="8" spans="5:6" hidden="1"/>
    <row r="9" spans="5:6" hidden="1"/>
    <row r="10" spans="5:6" hidden="1"/>
    <row r="11" spans="5:6" hidden="1"/>
    <row r="13" spans="5:6">
      <c r="E13" t="s">
        <v>462</v>
      </c>
      <c r="F13" t="s">
        <v>27</v>
      </c>
    </row>
    <row r="15" spans="5:6">
      <c r="E15" t="s">
        <v>463</v>
      </c>
      <c r="F15" t="s">
        <v>582</v>
      </c>
    </row>
    <row r="17" spans="5:6">
      <c r="E17" t="s">
        <v>464</v>
      </c>
      <c r="F17" t="s">
        <v>575</v>
      </c>
    </row>
    <row r="19" spans="5:6">
      <c r="E19" t="s">
        <v>577</v>
      </c>
      <c r="F19" t="s">
        <v>26</v>
      </c>
    </row>
    <row r="20" spans="5:6" hidden="1"/>
    <row r="21" spans="5:6">
      <c r="E21" t="s">
        <v>225</v>
      </c>
      <c r="F21" t="s">
        <v>582</v>
      </c>
    </row>
    <row r="22" spans="5:6" hidden="1"/>
    <row r="23" spans="5:6" hidden="1"/>
    <row r="25" spans="5:6" hidden="1"/>
    <row r="26" spans="5:6" hidden="1"/>
    <row r="27" spans="5:6" hidden="1"/>
    <row r="28" spans="5:6" hidden="1"/>
    <row r="29" spans="5:6" hidden="1"/>
    <row r="30" spans="5:6" hidden="1"/>
    <row r="31" spans="5:6" hidden="1"/>
    <row r="32" spans="5:6">
      <c r="E32" t="s">
        <v>110</v>
      </c>
      <c r="F32" t="s">
        <v>27</v>
      </c>
    </row>
    <row r="33" spans="5:6" ht="30" customHeight="1"/>
    <row r="34" spans="5:6">
      <c r="E34" t="s">
        <v>466</v>
      </c>
      <c r="F34" t="s">
        <v>827</v>
      </c>
    </row>
    <row r="35" spans="5:6" hidden="1">
      <c r="E35" t="s">
        <v>135</v>
      </c>
    </row>
    <row r="36" spans="5:6">
      <c r="E36" t="s">
        <v>9</v>
      </c>
      <c r="F36" t="s">
        <v>828</v>
      </c>
    </row>
    <row r="37" spans="5:6">
      <c r="E37" t="s">
        <v>10</v>
      </c>
      <c r="F37" t="s">
        <v>609</v>
      </c>
    </row>
    <row r="39" spans="5:6">
      <c r="E39" t="s">
        <v>569</v>
      </c>
      <c r="F39" t="s">
        <v>572</v>
      </c>
    </row>
    <row r="41" spans="5:6">
      <c r="E41" t="s">
        <v>350</v>
      </c>
      <c r="F41" t="s">
        <v>136</v>
      </c>
    </row>
    <row r="42" spans="5:6" hidden="1"/>
    <row r="43" spans="5:6" hidden="1"/>
    <row r="44" spans="5:6" hidden="1"/>
    <row r="46" spans="5:6">
      <c r="E46" t="s">
        <v>461</v>
      </c>
      <c r="F46" t="str">
        <f>IF(mail_post="","",mail_post)</f>
        <v>443099, г. Самара, ул. Куйбышева, 103</v>
      </c>
    </row>
    <row r="47" spans="5:6" hidden="1"/>
    <row r="49" spans="5:6">
      <c r="E49" t="s">
        <v>368</v>
      </c>
      <c r="F49" t="str">
        <f>ruk_f &amp; " " &amp; ruk_i &amp; " " &amp; ruk_o</f>
        <v>Петриков Андрей Геннадьевич</v>
      </c>
    </row>
    <row r="50" spans="5:6" hidden="1"/>
    <row r="51" spans="5:6" hidden="1"/>
    <row r="52" spans="5:6" ht="13.5" hidden="1" customHeight="1"/>
    <row r="53" spans="5:6" ht="20.100000000000001" hidden="1" customHeight="1"/>
    <row r="54" spans="5:6" hidden="1"/>
    <row r="55" spans="5:6" hidden="1"/>
    <row r="56" spans="5:6" ht="13.5" hidden="1" customHeight="1"/>
    <row r="57" spans="5:6" hidden="1"/>
    <row r="58" spans="5:6">
      <c r="F58" t="s">
        <v>512</v>
      </c>
    </row>
    <row r="59" spans="5:6">
      <c r="E59" t="s">
        <v>513</v>
      </c>
      <c r="F59" t="s">
        <v>2042</v>
      </c>
    </row>
    <row r="60" spans="5:6">
      <c r="E60" t="s">
        <v>514</v>
      </c>
      <c r="F60" t="s">
        <v>2043</v>
      </c>
    </row>
    <row r="61" spans="5:6">
      <c r="E61" t="s">
        <v>515</v>
      </c>
      <c r="F61" t="s">
        <v>2044</v>
      </c>
    </row>
    <row r="62" spans="5:6">
      <c r="E62" t="s">
        <v>516</v>
      </c>
      <c r="F62" t="s">
        <v>2045</v>
      </c>
    </row>
  </sheetData>
  <sheetProtection sheet="1" objects="1" scenarios="1" formatColumns="0" formatRows="0"/>
  <dataConsolidate/>
  <mergeCells count="1">
    <mergeCell ref="E5:F5"/>
  </mergeCells>
  <phoneticPr fontId="0" type="noConversion"/>
  <dataValidations xWindow="446" yWindow="425" count="7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32 F13 F19">
      <formula1>"a"</formula1>
    </dataValidation>
    <dataValidation type="textLength" operator="lessThanOrEqual" allowBlank="1" showInputMessage="1" showErrorMessage="1" errorTitle="Ошибка" error="Допускаетꬨ˻_x0000__x0000__x0010__x0000__x0008__x0001__x0000__x0000_ÿ_x0000_￷_xffff__x0000__x0000_ 900 символов!" sqref="F54:F55 F35 F45:F46 F49:F51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7">
      <formula1>data_type</formula1>
    </dataValidation>
    <dataValidation type="list" allowBlank="1" showInputMessage="1" showErrorMessage="1" errorTitle="Ошибка" error="Выберите значение из списка" prompt="Выберите значение из списка" sqref="F41">
      <formula1>kind_of_NDS</formula1>
    </dataValidation>
    <dataValidation type="textLength" operator="lessThanOrEqual" allowBlank="1" showInputMessage="1" showErrorMessage="1" errorTitle="Ошибка" error="Допускается ввод не более 900 символов!" sqref="F59:F62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" sqref="F15 F21"/>
    <dataValidation type="list" allowBlank="1" showInputMessage="1" showErrorMessage="1" errorTitle="Ошибка" error="Выберите значение из списка" prompt="Выберите значение из списка" sqref="F39">
      <formula1>kind_of_org_type</formula1>
    </dataValidation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workbookViewId="0"/>
  </sheetViews>
  <sheetFormatPr defaultRowHeight="15"/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1"/>
  <sheetViews>
    <sheetView showGridLines="0" workbookViewId="0"/>
  </sheetViews>
  <sheetFormatPr defaultRowHeight="15"/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codeName="TSH_REESTR_ORG">
    <tabColor indexed="47"/>
  </sheetPr>
  <dimension ref="A1:J220"/>
  <sheetViews>
    <sheetView showGridLines="0" workbookViewId="0"/>
  </sheetViews>
  <sheetFormatPr defaultRowHeight="15"/>
  <sheetData>
    <row r="1" spans="1:10">
      <c r="A1" t="s">
        <v>1351</v>
      </c>
      <c r="B1" t="s">
        <v>583</v>
      </c>
      <c r="C1" t="s">
        <v>584</v>
      </c>
      <c r="D1" t="s">
        <v>585</v>
      </c>
      <c r="E1" t="s">
        <v>586</v>
      </c>
      <c r="F1" t="s">
        <v>587</v>
      </c>
      <c r="G1" t="s">
        <v>588</v>
      </c>
      <c r="H1" t="s">
        <v>589</v>
      </c>
      <c r="I1" t="s">
        <v>590</v>
      </c>
    </row>
    <row r="2" spans="1:10">
      <c r="A2">
        <v>1</v>
      </c>
      <c r="B2" t="s">
        <v>591</v>
      </c>
      <c r="C2" t="s">
        <v>92</v>
      </c>
      <c r="D2" t="s">
        <v>592</v>
      </c>
      <c r="E2" t="s">
        <v>593</v>
      </c>
      <c r="F2" t="s">
        <v>594</v>
      </c>
      <c r="G2" t="s">
        <v>595</v>
      </c>
      <c r="H2" t="s">
        <v>596</v>
      </c>
      <c r="I2" t="s">
        <v>376</v>
      </c>
      <c r="J2" t="s">
        <v>221</v>
      </c>
    </row>
    <row r="3" spans="1:10">
      <c r="A3">
        <v>2</v>
      </c>
      <c r="B3" t="s">
        <v>591</v>
      </c>
      <c r="C3" t="s">
        <v>92</v>
      </c>
      <c r="D3" t="s">
        <v>597</v>
      </c>
      <c r="E3" t="s">
        <v>598</v>
      </c>
      <c r="F3" t="s">
        <v>599</v>
      </c>
      <c r="G3" t="s">
        <v>600</v>
      </c>
      <c r="H3" t="s">
        <v>601</v>
      </c>
      <c r="I3" t="s">
        <v>376</v>
      </c>
      <c r="J3" t="s">
        <v>221</v>
      </c>
    </row>
    <row r="4" spans="1:10">
      <c r="A4">
        <v>3</v>
      </c>
      <c r="B4" t="s">
        <v>591</v>
      </c>
      <c r="C4" t="s">
        <v>92</v>
      </c>
      <c r="D4" t="s">
        <v>602</v>
      </c>
      <c r="E4" t="s">
        <v>603</v>
      </c>
      <c r="F4" t="s">
        <v>604</v>
      </c>
      <c r="G4" t="s">
        <v>605</v>
      </c>
      <c r="H4" t="s">
        <v>376</v>
      </c>
      <c r="I4" t="s">
        <v>376</v>
      </c>
      <c r="J4" t="s">
        <v>221</v>
      </c>
    </row>
    <row r="5" spans="1:10">
      <c r="A5">
        <v>4</v>
      </c>
      <c r="B5" t="s">
        <v>591</v>
      </c>
      <c r="C5" t="s">
        <v>92</v>
      </c>
      <c r="D5" t="s">
        <v>606</v>
      </c>
      <c r="E5" t="s">
        <v>607</v>
      </c>
      <c r="F5" t="s">
        <v>608</v>
      </c>
      <c r="G5" t="s">
        <v>609</v>
      </c>
      <c r="H5" t="s">
        <v>376</v>
      </c>
      <c r="I5" t="s">
        <v>376</v>
      </c>
      <c r="J5" t="s">
        <v>221</v>
      </c>
    </row>
    <row r="6" spans="1:10">
      <c r="A6">
        <v>5</v>
      </c>
      <c r="B6" t="s">
        <v>591</v>
      </c>
      <c r="C6" t="s">
        <v>92</v>
      </c>
      <c r="D6" t="s">
        <v>610</v>
      </c>
      <c r="E6" t="s">
        <v>611</v>
      </c>
      <c r="F6" t="s">
        <v>612</v>
      </c>
      <c r="G6" t="s">
        <v>613</v>
      </c>
      <c r="H6" t="s">
        <v>376</v>
      </c>
      <c r="I6" t="s">
        <v>376</v>
      </c>
      <c r="J6" t="s">
        <v>221</v>
      </c>
    </row>
    <row r="7" spans="1:10">
      <c r="A7">
        <v>6</v>
      </c>
      <c r="B7" t="s">
        <v>591</v>
      </c>
      <c r="C7" t="s">
        <v>92</v>
      </c>
      <c r="D7" t="s">
        <v>614</v>
      </c>
      <c r="E7" t="s">
        <v>615</v>
      </c>
      <c r="F7" t="s">
        <v>616</v>
      </c>
      <c r="G7" t="s">
        <v>617</v>
      </c>
      <c r="H7" t="s">
        <v>376</v>
      </c>
      <c r="I7" t="s">
        <v>376</v>
      </c>
      <c r="J7" t="s">
        <v>221</v>
      </c>
    </row>
    <row r="8" spans="1:10">
      <c r="A8">
        <v>7</v>
      </c>
      <c r="B8" t="s">
        <v>591</v>
      </c>
      <c r="C8" t="s">
        <v>92</v>
      </c>
      <c r="D8" t="s">
        <v>618</v>
      </c>
      <c r="E8" t="s">
        <v>619</v>
      </c>
      <c r="F8" t="s">
        <v>620</v>
      </c>
      <c r="G8" t="s">
        <v>600</v>
      </c>
      <c r="H8" t="s">
        <v>621</v>
      </c>
      <c r="I8" t="s">
        <v>376</v>
      </c>
      <c r="J8" t="s">
        <v>221</v>
      </c>
    </row>
    <row r="9" spans="1:10">
      <c r="A9">
        <v>8</v>
      </c>
      <c r="B9" t="s">
        <v>591</v>
      </c>
      <c r="C9" t="s">
        <v>92</v>
      </c>
      <c r="D9" t="s">
        <v>622</v>
      </c>
      <c r="E9" t="s">
        <v>623</v>
      </c>
      <c r="F9" t="s">
        <v>624</v>
      </c>
      <c r="G9" t="s">
        <v>605</v>
      </c>
      <c r="H9" t="s">
        <v>376</v>
      </c>
      <c r="I9" t="s">
        <v>376</v>
      </c>
      <c r="J9" t="s">
        <v>221</v>
      </c>
    </row>
    <row r="10" spans="1:10">
      <c r="A10">
        <v>9</v>
      </c>
      <c r="B10" t="s">
        <v>591</v>
      </c>
      <c r="C10" t="s">
        <v>92</v>
      </c>
      <c r="D10" t="s">
        <v>625</v>
      </c>
      <c r="E10" t="s">
        <v>626</v>
      </c>
      <c r="F10" t="s">
        <v>627</v>
      </c>
      <c r="G10" t="s">
        <v>605</v>
      </c>
      <c r="H10" t="s">
        <v>376</v>
      </c>
      <c r="I10" t="s">
        <v>376</v>
      </c>
      <c r="J10" t="s">
        <v>221</v>
      </c>
    </row>
    <row r="11" spans="1:10">
      <c r="A11">
        <v>10</v>
      </c>
      <c r="B11" t="s">
        <v>591</v>
      </c>
      <c r="C11" t="s">
        <v>92</v>
      </c>
      <c r="D11" t="s">
        <v>628</v>
      </c>
      <c r="E11" t="s">
        <v>629</v>
      </c>
      <c r="F11" t="s">
        <v>630</v>
      </c>
      <c r="G11" t="s">
        <v>631</v>
      </c>
      <c r="H11" t="s">
        <v>376</v>
      </c>
      <c r="I11" t="s">
        <v>376</v>
      </c>
      <c r="J11" t="s">
        <v>221</v>
      </c>
    </row>
    <row r="12" spans="1:10">
      <c r="A12">
        <v>11</v>
      </c>
      <c r="B12" t="s">
        <v>591</v>
      </c>
      <c r="C12" t="s">
        <v>92</v>
      </c>
      <c r="D12" t="s">
        <v>632</v>
      </c>
      <c r="E12" t="s">
        <v>633</v>
      </c>
      <c r="F12" t="s">
        <v>634</v>
      </c>
      <c r="G12" t="s">
        <v>605</v>
      </c>
      <c r="H12" t="s">
        <v>376</v>
      </c>
      <c r="I12" t="s">
        <v>376</v>
      </c>
      <c r="J12" t="s">
        <v>221</v>
      </c>
    </row>
    <row r="13" spans="1:10">
      <c r="A13">
        <v>12</v>
      </c>
      <c r="B13" t="s">
        <v>591</v>
      </c>
      <c r="C13" t="s">
        <v>92</v>
      </c>
      <c r="D13" t="s">
        <v>635</v>
      </c>
      <c r="E13" t="s">
        <v>636</v>
      </c>
      <c r="F13" t="s">
        <v>637</v>
      </c>
      <c r="G13" t="s">
        <v>638</v>
      </c>
      <c r="H13" t="s">
        <v>376</v>
      </c>
      <c r="I13" t="s">
        <v>376</v>
      </c>
      <c r="J13" t="s">
        <v>221</v>
      </c>
    </row>
    <row r="14" spans="1:10">
      <c r="A14">
        <v>13</v>
      </c>
      <c r="B14" t="s">
        <v>591</v>
      </c>
      <c r="C14" t="s">
        <v>92</v>
      </c>
      <c r="D14" t="s">
        <v>639</v>
      </c>
      <c r="E14" t="s">
        <v>640</v>
      </c>
      <c r="F14" t="s">
        <v>641</v>
      </c>
      <c r="G14" t="s">
        <v>642</v>
      </c>
      <c r="H14" t="s">
        <v>376</v>
      </c>
      <c r="I14" t="s">
        <v>376</v>
      </c>
      <c r="J14" t="s">
        <v>221</v>
      </c>
    </row>
    <row r="15" spans="1:10">
      <c r="A15">
        <v>14</v>
      </c>
      <c r="B15" t="s">
        <v>591</v>
      </c>
      <c r="C15" t="s">
        <v>92</v>
      </c>
      <c r="D15" t="s">
        <v>643</v>
      </c>
      <c r="E15" t="s">
        <v>644</v>
      </c>
      <c r="F15" t="s">
        <v>645</v>
      </c>
      <c r="G15" t="s">
        <v>646</v>
      </c>
      <c r="H15" t="s">
        <v>647</v>
      </c>
      <c r="I15" t="s">
        <v>376</v>
      </c>
      <c r="J15" t="s">
        <v>221</v>
      </c>
    </row>
    <row r="16" spans="1:10">
      <c r="A16">
        <v>15</v>
      </c>
      <c r="B16" t="s">
        <v>591</v>
      </c>
      <c r="C16" t="s">
        <v>92</v>
      </c>
      <c r="D16" t="s">
        <v>648</v>
      </c>
      <c r="E16" t="s">
        <v>649</v>
      </c>
      <c r="F16" t="s">
        <v>650</v>
      </c>
      <c r="G16" t="s">
        <v>651</v>
      </c>
      <c r="H16" t="s">
        <v>376</v>
      </c>
      <c r="I16" t="s">
        <v>376</v>
      </c>
      <c r="J16" t="s">
        <v>221</v>
      </c>
    </row>
    <row r="17" spans="1:10">
      <c r="A17">
        <v>16</v>
      </c>
      <c r="B17" t="s">
        <v>591</v>
      </c>
      <c r="C17" t="s">
        <v>92</v>
      </c>
      <c r="D17" t="s">
        <v>652</v>
      </c>
      <c r="E17" t="s">
        <v>653</v>
      </c>
      <c r="F17" t="s">
        <v>654</v>
      </c>
      <c r="G17" t="s">
        <v>655</v>
      </c>
      <c r="H17" t="s">
        <v>376</v>
      </c>
      <c r="I17" t="s">
        <v>376</v>
      </c>
      <c r="J17" t="s">
        <v>221</v>
      </c>
    </row>
    <row r="18" spans="1:10">
      <c r="A18">
        <v>17</v>
      </c>
      <c r="B18" t="s">
        <v>591</v>
      </c>
      <c r="C18" t="s">
        <v>92</v>
      </c>
      <c r="D18" t="s">
        <v>656</v>
      </c>
      <c r="E18" t="s">
        <v>657</v>
      </c>
      <c r="F18" t="s">
        <v>645</v>
      </c>
      <c r="G18" t="s">
        <v>658</v>
      </c>
      <c r="H18" t="s">
        <v>376</v>
      </c>
      <c r="I18" t="s">
        <v>376</v>
      </c>
      <c r="J18" t="s">
        <v>221</v>
      </c>
    </row>
    <row r="19" spans="1:10">
      <c r="A19">
        <v>18</v>
      </c>
      <c r="B19" t="s">
        <v>591</v>
      </c>
      <c r="C19" t="s">
        <v>92</v>
      </c>
      <c r="D19" t="s">
        <v>659</v>
      </c>
      <c r="E19" t="s">
        <v>660</v>
      </c>
      <c r="F19" t="s">
        <v>661</v>
      </c>
      <c r="G19" t="s">
        <v>662</v>
      </c>
      <c r="H19" t="s">
        <v>376</v>
      </c>
      <c r="I19" t="s">
        <v>376</v>
      </c>
      <c r="J19" t="s">
        <v>221</v>
      </c>
    </row>
    <row r="20" spans="1:10">
      <c r="A20">
        <v>19</v>
      </c>
      <c r="B20" t="s">
        <v>591</v>
      </c>
      <c r="C20" t="s">
        <v>92</v>
      </c>
      <c r="D20" t="s">
        <v>663</v>
      </c>
      <c r="E20" t="s">
        <v>664</v>
      </c>
      <c r="F20" t="s">
        <v>665</v>
      </c>
      <c r="G20" t="s">
        <v>666</v>
      </c>
      <c r="H20" t="s">
        <v>376</v>
      </c>
      <c r="I20" t="s">
        <v>376</v>
      </c>
      <c r="J20" t="s">
        <v>221</v>
      </c>
    </row>
    <row r="21" spans="1:10">
      <c r="A21">
        <v>20</v>
      </c>
      <c r="B21" t="s">
        <v>591</v>
      </c>
      <c r="C21" t="s">
        <v>92</v>
      </c>
      <c r="D21" t="s">
        <v>667</v>
      </c>
      <c r="E21" t="s">
        <v>668</v>
      </c>
      <c r="F21" t="s">
        <v>669</v>
      </c>
      <c r="G21" t="s">
        <v>670</v>
      </c>
      <c r="H21" t="s">
        <v>376</v>
      </c>
      <c r="I21" t="s">
        <v>376</v>
      </c>
      <c r="J21" t="s">
        <v>221</v>
      </c>
    </row>
    <row r="22" spans="1:10">
      <c r="A22">
        <v>21</v>
      </c>
      <c r="B22" t="s">
        <v>591</v>
      </c>
      <c r="C22" t="s">
        <v>92</v>
      </c>
      <c r="D22" t="s">
        <v>671</v>
      </c>
      <c r="E22" t="s">
        <v>672</v>
      </c>
      <c r="F22" t="s">
        <v>673</v>
      </c>
      <c r="G22" t="s">
        <v>674</v>
      </c>
      <c r="H22" t="s">
        <v>376</v>
      </c>
      <c r="I22" t="s">
        <v>376</v>
      </c>
      <c r="J22" t="s">
        <v>221</v>
      </c>
    </row>
    <row r="23" spans="1:10">
      <c r="A23">
        <v>22</v>
      </c>
      <c r="B23" t="s">
        <v>591</v>
      </c>
      <c r="C23" t="s">
        <v>92</v>
      </c>
      <c r="D23" t="s">
        <v>675</v>
      </c>
      <c r="E23" t="s">
        <v>676</v>
      </c>
      <c r="F23" t="s">
        <v>677</v>
      </c>
      <c r="G23" t="s">
        <v>642</v>
      </c>
      <c r="H23" t="s">
        <v>621</v>
      </c>
      <c r="I23" t="s">
        <v>376</v>
      </c>
      <c r="J23" t="s">
        <v>221</v>
      </c>
    </row>
    <row r="24" spans="1:10">
      <c r="A24">
        <v>23</v>
      </c>
      <c r="B24" t="s">
        <v>591</v>
      </c>
      <c r="C24" t="s">
        <v>92</v>
      </c>
      <c r="D24" t="s">
        <v>678</v>
      </c>
      <c r="E24" t="s">
        <v>679</v>
      </c>
      <c r="F24" t="s">
        <v>680</v>
      </c>
      <c r="G24" t="s">
        <v>651</v>
      </c>
      <c r="H24" t="s">
        <v>376</v>
      </c>
      <c r="I24" t="s">
        <v>376</v>
      </c>
      <c r="J24" t="s">
        <v>221</v>
      </c>
    </row>
    <row r="25" spans="1:10">
      <c r="A25">
        <v>24</v>
      </c>
      <c r="B25" t="s">
        <v>591</v>
      </c>
      <c r="C25" t="s">
        <v>92</v>
      </c>
      <c r="D25" t="s">
        <v>681</v>
      </c>
      <c r="E25" t="s">
        <v>682</v>
      </c>
      <c r="F25" t="s">
        <v>683</v>
      </c>
      <c r="G25" t="s">
        <v>684</v>
      </c>
      <c r="H25" t="s">
        <v>376</v>
      </c>
      <c r="I25" t="s">
        <v>376</v>
      </c>
      <c r="J25" t="s">
        <v>221</v>
      </c>
    </row>
    <row r="26" spans="1:10">
      <c r="A26">
        <v>25</v>
      </c>
      <c r="B26" t="s">
        <v>591</v>
      </c>
      <c r="C26" t="s">
        <v>92</v>
      </c>
      <c r="D26" t="s">
        <v>685</v>
      </c>
      <c r="E26" t="s">
        <v>686</v>
      </c>
      <c r="F26" t="s">
        <v>687</v>
      </c>
      <c r="G26" t="s">
        <v>666</v>
      </c>
      <c r="H26" t="s">
        <v>376</v>
      </c>
      <c r="I26" t="s">
        <v>688</v>
      </c>
      <c r="J26" t="s">
        <v>221</v>
      </c>
    </row>
    <row r="27" spans="1:10">
      <c r="A27">
        <v>26</v>
      </c>
      <c r="B27" t="s">
        <v>591</v>
      </c>
      <c r="C27" t="s">
        <v>92</v>
      </c>
      <c r="D27" t="s">
        <v>689</v>
      </c>
      <c r="E27" t="s">
        <v>690</v>
      </c>
      <c r="F27" t="s">
        <v>691</v>
      </c>
      <c r="G27" t="s">
        <v>692</v>
      </c>
      <c r="H27" t="s">
        <v>376</v>
      </c>
      <c r="I27" t="s">
        <v>376</v>
      </c>
      <c r="J27" t="s">
        <v>221</v>
      </c>
    </row>
    <row r="28" spans="1:10">
      <c r="A28">
        <v>27</v>
      </c>
      <c r="B28" t="s">
        <v>591</v>
      </c>
      <c r="C28" t="s">
        <v>92</v>
      </c>
      <c r="D28" t="s">
        <v>693</v>
      </c>
      <c r="E28" t="s">
        <v>694</v>
      </c>
      <c r="F28" t="s">
        <v>695</v>
      </c>
      <c r="G28" t="s">
        <v>605</v>
      </c>
      <c r="H28" t="s">
        <v>376</v>
      </c>
      <c r="I28" t="s">
        <v>376</v>
      </c>
      <c r="J28" t="s">
        <v>221</v>
      </c>
    </row>
    <row r="29" spans="1:10">
      <c r="A29">
        <v>28</v>
      </c>
      <c r="B29" t="s">
        <v>591</v>
      </c>
      <c r="C29" t="s">
        <v>92</v>
      </c>
      <c r="D29" t="s">
        <v>696</v>
      </c>
      <c r="E29" t="s">
        <v>697</v>
      </c>
      <c r="F29" t="s">
        <v>698</v>
      </c>
      <c r="G29" t="s">
        <v>699</v>
      </c>
      <c r="H29" t="s">
        <v>376</v>
      </c>
      <c r="I29" t="s">
        <v>376</v>
      </c>
      <c r="J29" t="s">
        <v>221</v>
      </c>
    </row>
    <row r="30" spans="1:10">
      <c r="A30">
        <v>29</v>
      </c>
      <c r="B30" t="s">
        <v>591</v>
      </c>
      <c r="C30" t="s">
        <v>92</v>
      </c>
      <c r="D30" t="s">
        <v>700</v>
      </c>
      <c r="E30" t="s">
        <v>701</v>
      </c>
      <c r="F30" t="s">
        <v>698</v>
      </c>
      <c r="G30" t="s">
        <v>702</v>
      </c>
      <c r="H30" t="s">
        <v>376</v>
      </c>
      <c r="I30" t="s">
        <v>376</v>
      </c>
      <c r="J30" t="s">
        <v>221</v>
      </c>
    </row>
    <row r="31" spans="1:10">
      <c r="A31">
        <v>30</v>
      </c>
      <c r="B31" t="s">
        <v>591</v>
      </c>
      <c r="C31" t="s">
        <v>92</v>
      </c>
      <c r="D31" t="s">
        <v>703</v>
      </c>
      <c r="E31" t="s">
        <v>704</v>
      </c>
      <c r="F31" t="s">
        <v>705</v>
      </c>
      <c r="G31" t="s">
        <v>670</v>
      </c>
      <c r="H31" t="s">
        <v>376</v>
      </c>
      <c r="I31" t="s">
        <v>376</v>
      </c>
      <c r="J31" t="s">
        <v>221</v>
      </c>
    </row>
    <row r="32" spans="1:10">
      <c r="A32">
        <v>31</v>
      </c>
      <c r="B32" t="s">
        <v>591</v>
      </c>
      <c r="C32" t="s">
        <v>92</v>
      </c>
      <c r="D32" t="s">
        <v>706</v>
      </c>
      <c r="E32" t="s">
        <v>707</v>
      </c>
      <c r="F32" t="s">
        <v>708</v>
      </c>
      <c r="G32" t="s">
        <v>709</v>
      </c>
      <c r="H32" t="s">
        <v>376</v>
      </c>
      <c r="I32" t="s">
        <v>710</v>
      </c>
      <c r="J32" t="s">
        <v>221</v>
      </c>
    </row>
    <row r="33" spans="1:10">
      <c r="A33">
        <v>32</v>
      </c>
      <c r="B33" t="s">
        <v>591</v>
      </c>
      <c r="C33" t="s">
        <v>92</v>
      </c>
      <c r="D33" t="s">
        <v>711</v>
      </c>
      <c r="E33" t="s">
        <v>712</v>
      </c>
      <c r="F33" t="s">
        <v>713</v>
      </c>
      <c r="G33" t="s">
        <v>631</v>
      </c>
      <c r="H33" t="s">
        <v>376</v>
      </c>
      <c r="I33" t="s">
        <v>376</v>
      </c>
      <c r="J33" t="s">
        <v>221</v>
      </c>
    </row>
    <row r="34" spans="1:10">
      <c r="A34">
        <v>33</v>
      </c>
      <c r="B34" t="s">
        <v>591</v>
      </c>
      <c r="C34" t="s">
        <v>92</v>
      </c>
      <c r="D34" t="s">
        <v>714</v>
      </c>
      <c r="E34" t="s">
        <v>715</v>
      </c>
      <c r="F34" t="s">
        <v>716</v>
      </c>
      <c r="G34" t="s">
        <v>717</v>
      </c>
      <c r="H34" t="s">
        <v>376</v>
      </c>
      <c r="I34" t="s">
        <v>376</v>
      </c>
      <c r="J34" t="s">
        <v>221</v>
      </c>
    </row>
    <row r="35" spans="1:10">
      <c r="A35">
        <v>34</v>
      </c>
      <c r="B35" t="s">
        <v>591</v>
      </c>
      <c r="C35" t="s">
        <v>92</v>
      </c>
      <c r="D35" t="s">
        <v>718</v>
      </c>
      <c r="E35" t="s">
        <v>719</v>
      </c>
      <c r="F35" t="s">
        <v>720</v>
      </c>
      <c r="G35" t="s">
        <v>666</v>
      </c>
      <c r="H35" t="s">
        <v>376</v>
      </c>
      <c r="I35" t="s">
        <v>376</v>
      </c>
      <c r="J35" t="s">
        <v>221</v>
      </c>
    </row>
    <row r="36" spans="1:10">
      <c r="A36">
        <v>35</v>
      </c>
      <c r="B36" t="s">
        <v>591</v>
      </c>
      <c r="C36" t="s">
        <v>92</v>
      </c>
      <c r="D36" t="s">
        <v>721</v>
      </c>
      <c r="E36" t="s">
        <v>722</v>
      </c>
      <c r="F36" t="s">
        <v>723</v>
      </c>
      <c r="G36" t="s">
        <v>724</v>
      </c>
      <c r="H36" t="s">
        <v>376</v>
      </c>
      <c r="I36" t="s">
        <v>376</v>
      </c>
      <c r="J36" t="s">
        <v>221</v>
      </c>
    </row>
    <row r="37" spans="1:10">
      <c r="A37">
        <v>36</v>
      </c>
      <c r="B37" t="s">
        <v>591</v>
      </c>
      <c r="C37" t="s">
        <v>92</v>
      </c>
      <c r="D37" t="s">
        <v>725</v>
      </c>
      <c r="E37" t="s">
        <v>726</v>
      </c>
      <c r="F37" t="s">
        <v>727</v>
      </c>
      <c r="G37" t="s">
        <v>728</v>
      </c>
      <c r="H37" t="s">
        <v>376</v>
      </c>
      <c r="I37" t="s">
        <v>376</v>
      </c>
      <c r="J37" t="s">
        <v>221</v>
      </c>
    </row>
    <row r="38" spans="1:10">
      <c r="A38">
        <v>37</v>
      </c>
      <c r="B38" t="s">
        <v>591</v>
      </c>
      <c r="C38" t="s">
        <v>92</v>
      </c>
      <c r="D38" t="s">
        <v>729</v>
      </c>
      <c r="E38" t="s">
        <v>730</v>
      </c>
      <c r="F38" t="s">
        <v>731</v>
      </c>
      <c r="G38" t="s">
        <v>732</v>
      </c>
      <c r="H38" t="s">
        <v>376</v>
      </c>
      <c r="I38" t="s">
        <v>376</v>
      </c>
      <c r="J38" t="s">
        <v>221</v>
      </c>
    </row>
    <row r="39" spans="1:10">
      <c r="A39">
        <v>38</v>
      </c>
      <c r="B39" t="s">
        <v>591</v>
      </c>
      <c r="C39" t="s">
        <v>92</v>
      </c>
      <c r="D39" t="s">
        <v>733</v>
      </c>
      <c r="E39" t="s">
        <v>734</v>
      </c>
      <c r="F39" t="s">
        <v>735</v>
      </c>
      <c r="G39" t="s">
        <v>709</v>
      </c>
      <c r="H39" t="s">
        <v>376</v>
      </c>
      <c r="I39" t="s">
        <v>376</v>
      </c>
      <c r="J39" t="s">
        <v>221</v>
      </c>
    </row>
    <row r="40" spans="1:10">
      <c r="A40">
        <v>39</v>
      </c>
      <c r="B40" t="s">
        <v>591</v>
      </c>
      <c r="C40" t="s">
        <v>92</v>
      </c>
      <c r="D40" t="s">
        <v>736</v>
      </c>
      <c r="E40" t="s">
        <v>737</v>
      </c>
      <c r="F40" t="s">
        <v>738</v>
      </c>
      <c r="G40" t="s">
        <v>739</v>
      </c>
      <c r="H40" t="s">
        <v>376</v>
      </c>
      <c r="I40" t="s">
        <v>740</v>
      </c>
      <c r="J40" t="s">
        <v>221</v>
      </c>
    </row>
    <row r="41" spans="1:10">
      <c r="A41">
        <v>40</v>
      </c>
      <c r="B41" t="s">
        <v>591</v>
      </c>
      <c r="C41" t="s">
        <v>92</v>
      </c>
      <c r="D41" t="s">
        <v>741</v>
      </c>
      <c r="E41" t="s">
        <v>742</v>
      </c>
      <c r="F41" t="s">
        <v>743</v>
      </c>
      <c r="G41" t="s">
        <v>655</v>
      </c>
      <c r="H41" t="s">
        <v>744</v>
      </c>
      <c r="I41" t="s">
        <v>376</v>
      </c>
      <c r="J41" t="s">
        <v>221</v>
      </c>
    </row>
    <row r="42" spans="1:10">
      <c r="A42">
        <v>41</v>
      </c>
      <c r="B42" t="s">
        <v>591</v>
      </c>
      <c r="C42" t="s">
        <v>92</v>
      </c>
      <c r="D42" t="s">
        <v>745</v>
      </c>
      <c r="E42" t="s">
        <v>746</v>
      </c>
      <c r="F42" t="s">
        <v>747</v>
      </c>
      <c r="G42" t="s">
        <v>732</v>
      </c>
      <c r="H42" t="s">
        <v>376</v>
      </c>
      <c r="I42" t="s">
        <v>748</v>
      </c>
      <c r="J42" t="s">
        <v>221</v>
      </c>
    </row>
    <row r="43" spans="1:10">
      <c r="A43">
        <v>42</v>
      </c>
      <c r="B43" t="s">
        <v>591</v>
      </c>
      <c r="C43" t="s">
        <v>92</v>
      </c>
      <c r="D43" t="s">
        <v>749</v>
      </c>
      <c r="E43" t="s">
        <v>750</v>
      </c>
      <c r="F43" t="s">
        <v>751</v>
      </c>
      <c r="G43" t="s">
        <v>666</v>
      </c>
      <c r="H43" t="s">
        <v>376</v>
      </c>
      <c r="I43" t="s">
        <v>376</v>
      </c>
      <c r="J43" t="s">
        <v>221</v>
      </c>
    </row>
    <row r="44" spans="1:10">
      <c r="A44">
        <v>43</v>
      </c>
      <c r="B44" t="s">
        <v>591</v>
      </c>
      <c r="C44" t="s">
        <v>92</v>
      </c>
      <c r="D44" t="s">
        <v>752</v>
      </c>
      <c r="E44" t="s">
        <v>753</v>
      </c>
      <c r="F44" t="s">
        <v>754</v>
      </c>
      <c r="G44" t="s">
        <v>755</v>
      </c>
      <c r="H44" t="s">
        <v>376</v>
      </c>
      <c r="I44" t="s">
        <v>376</v>
      </c>
      <c r="J44" t="s">
        <v>221</v>
      </c>
    </row>
    <row r="45" spans="1:10">
      <c r="A45">
        <v>44</v>
      </c>
      <c r="B45" t="s">
        <v>591</v>
      </c>
      <c r="C45" t="s">
        <v>92</v>
      </c>
      <c r="D45" t="s">
        <v>756</v>
      </c>
      <c r="E45" t="s">
        <v>757</v>
      </c>
      <c r="F45" t="s">
        <v>758</v>
      </c>
      <c r="G45" t="s">
        <v>670</v>
      </c>
      <c r="H45" t="s">
        <v>376</v>
      </c>
      <c r="I45" t="s">
        <v>759</v>
      </c>
      <c r="J45" t="s">
        <v>221</v>
      </c>
    </row>
    <row r="46" spans="1:10">
      <c r="A46">
        <v>45</v>
      </c>
      <c r="B46" t="s">
        <v>591</v>
      </c>
      <c r="C46" t="s">
        <v>92</v>
      </c>
      <c r="D46" t="s">
        <v>760</v>
      </c>
      <c r="E46" t="s">
        <v>761</v>
      </c>
      <c r="F46" t="s">
        <v>762</v>
      </c>
      <c r="G46" t="s">
        <v>763</v>
      </c>
      <c r="H46" t="s">
        <v>764</v>
      </c>
      <c r="I46" t="s">
        <v>765</v>
      </c>
      <c r="J46" t="s">
        <v>221</v>
      </c>
    </row>
    <row r="47" spans="1:10">
      <c r="A47">
        <v>46</v>
      </c>
      <c r="B47" t="s">
        <v>591</v>
      </c>
      <c r="C47" t="s">
        <v>92</v>
      </c>
      <c r="D47" t="s">
        <v>766</v>
      </c>
      <c r="E47" t="s">
        <v>767</v>
      </c>
      <c r="F47" t="s">
        <v>768</v>
      </c>
      <c r="G47" t="s">
        <v>662</v>
      </c>
      <c r="H47" t="s">
        <v>376</v>
      </c>
      <c r="I47" t="s">
        <v>376</v>
      </c>
      <c r="J47" t="s">
        <v>221</v>
      </c>
    </row>
    <row r="48" spans="1:10">
      <c r="A48">
        <v>47</v>
      </c>
      <c r="B48" t="s">
        <v>591</v>
      </c>
      <c r="C48" t="s">
        <v>92</v>
      </c>
      <c r="D48" t="s">
        <v>769</v>
      </c>
      <c r="E48" t="s">
        <v>770</v>
      </c>
      <c r="F48" t="s">
        <v>771</v>
      </c>
      <c r="G48" t="s">
        <v>344</v>
      </c>
      <c r="H48" t="s">
        <v>376</v>
      </c>
      <c r="I48" t="s">
        <v>376</v>
      </c>
      <c r="J48" t="s">
        <v>221</v>
      </c>
    </row>
    <row r="49" spans="1:10">
      <c r="A49">
        <v>48</v>
      </c>
      <c r="B49" t="s">
        <v>591</v>
      </c>
      <c r="C49" t="s">
        <v>92</v>
      </c>
      <c r="D49" t="s">
        <v>772</v>
      </c>
      <c r="E49" t="s">
        <v>773</v>
      </c>
      <c r="F49" t="s">
        <v>774</v>
      </c>
      <c r="G49" t="s">
        <v>344</v>
      </c>
      <c r="H49" t="s">
        <v>775</v>
      </c>
      <c r="I49" t="s">
        <v>376</v>
      </c>
      <c r="J49" t="s">
        <v>221</v>
      </c>
    </row>
    <row r="50" spans="1:10">
      <c r="A50">
        <v>49</v>
      </c>
      <c r="B50" t="s">
        <v>591</v>
      </c>
      <c r="C50" t="s">
        <v>92</v>
      </c>
      <c r="D50" t="s">
        <v>776</v>
      </c>
      <c r="E50" t="s">
        <v>777</v>
      </c>
      <c r="F50" t="s">
        <v>778</v>
      </c>
      <c r="G50" t="s">
        <v>344</v>
      </c>
      <c r="H50" t="s">
        <v>376</v>
      </c>
      <c r="I50" t="s">
        <v>376</v>
      </c>
      <c r="J50" t="s">
        <v>221</v>
      </c>
    </row>
    <row r="51" spans="1:10">
      <c r="A51">
        <v>50</v>
      </c>
      <c r="B51" t="s">
        <v>591</v>
      </c>
      <c r="C51" t="s">
        <v>92</v>
      </c>
      <c r="D51" t="s">
        <v>779</v>
      </c>
      <c r="E51" t="s">
        <v>780</v>
      </c>
      <c r="F51" t="s">
        <v>781</v>
      </c>
      <c r="G51" t="s">
        <v>782</v>
      </c>
      <c r="H51" t="s">
        <v>783</v>
      </c>
      <c r="I51" t="s">
        <v>376</v>
      </c>
      <c r="J51" t="s">
        <v>221</v>
      </c>
    </row>
    <row r="52" spans="1:10">
      <c r="A52">
        <v>51</v>
      </c>
      <c r="B52" t="s">
        <v>591</v>
      </c>
      <c r="C52" t="s">
        <v>92</v>
      </c>
      <c r="D52" t="s">
        <v>784</v>
      </c>
      <c r="E52" t="s">
        <v>785</v>
      </c>
      <c r="F52" t="s">
        <v>786</v>
      </c>
      <c r="G52" t="s">
        <v>655</v>
      </c>
      <c r="H52" t="s">
        <v>376</v>
      </c>
      <c r="I52" t="s">
        <v>376</v>
      </c>
      <c r="J52" t="s">
        <v>221</v>
      </c>
    </row>
    <row r="53" spans="1:10">
      <c r="A53">
        <v>52</v>
      </c>
      <c r="B53" t="s">
        <v>591</v>
      </c>
      <c r="C53" t="s">
        <v>92</v>
      </c>
      <c r="D53" t="s">
        <v>787</v>
      </c>
      <c r="E53" t="s">
        <v>788</v>
      </c>
      <c r="F53" t="s">
        <v>789</v>
      </c>
      <c r="G53" t="s">
        <v>790</v>
      </c>
      <c r="H53" t="s">
        <v>376</v>
      </c>
      <c r="I53" t="s">
        <v>376</v>
      </c>
      <c r="J53" t="s">
        <v>221</v>
      </c>
    </row>
    <row r="54" spans="1:10">
      <c r="A54">
        <v>53</v>
      </c>
      <c r="B54" t="s">
        <v>591</v>
      </c>
      <c r="C54" t="s">
        <v>92</v>
      </c>
      <c r="D54" t="s">
        <v>791</v>
      </c>
      <c r="E54" t="s">
        <v>792</v>
      </c>
      <c r="F54" t="s">
        <v>727</v>
      </c>
      <c r="G54" t="s">
        <v>793</v>
      </c>
      <c r="H54" t="s">
        <v>376</v>
      </c>
      <c r="I54" t="s">
        <v>794</v>
      </c>
      <c r="J54" t="s">
        <v>221</v>
      </c>
    </row>
    <row r="55" spans="1:10">
      <c r="A55">
        <v>54</v>
      </c>
      <c r="B55" t="s">
        <v>591</v>
      </c>
      <c r="C55" t="s">
        <v>92</v>
      </c>
      <c r="D55" t="s">
        <v>795</v>
      </c>
      <c r="E55" t="s">
        <v>796</v>
      </c>
      <c r="F55" t="s">
        <v>727</v>
      </c>
      <c r="G55" t="s">
        <v>793</v>
      </c>
      <c r="H55" t="s">
        <v>376</v>
      </c>
      <c r="I55" t="s">
        <v>376</v>
      </c>
      <c r="J55" t="s">
        <v>221</v>
      </c>
    </row>
    <row r="56" spans="1:10">
      <c r="A56">
        <v>55</v>
      </c>
      <c r="B56" t="s">
        <v>591</v>
      </c>
      <c r="C56" t="s">
        <v>92</v>
      </c>
      <c r="D56" t="s">
        <v>797</v>
      </c>
      <c r="E56" t="s">
        <v>798</v>
      </c>
      <c r="F56" t="s">
        <v>799</v>
      </c>
      <c r="G56" t="s">
        <v>800</v>
      </c>
      <c r="H56" t="s">
        <v>801</v>
      </c>
      <c r="I56" t="s">
        <v>376</v>
      </c>
      <c r="J56" t="s">
        <v>221</v>
      </c>
    </row>
    <row r="57" spans="1:10">
      <c r="A57">
        <v>56</v>
      </c>
      <c r="B57" t="s">
        <v>591</v>
      </c>
      <c r="C57" t="s">
        <v>92</v>
      </c>
      <c r="D57" t="s">
        <v>802</v>
      </c>
      <c r="E57" t="s">
        <v>803</v>
      </c>
      <c r="F57" t="s">
        <v>804</v>
      </c>
      <c r="G57" t="s">
        <v>709</v>
      </c>
      <c r="H57" t="s">
        <v>376</v>
      </c>
      <c r="I57" t="s">
        <v>376</v>
      </c>
      <c r="J57" t="s">
        <v>221</v>
      </c>
    </row>
    <row r="58" spans="1:10">
      <c r="A58">
        <v>57</v>
      </c>
      <c r="B58" t="s">
        <v>591</v>
      </c>
      <c r="C58" t="s">
        <v>92</v>
      </c>
      <c r="D58" t="s">
        <v>805</v>
      </c>
      <c r="E58" t="s">
        <v>806</v>
      </c>
      <c r="F58" t="s">
        <v>807</v>
      </c>
      <c r="G58" t="s">
        <v>739</v>
      </c>
      <c r="H58" t="s">
        <v>808</v>
      </c>
      <c r="I58" t="s">
        <v>376</v>
      </c>
      <c r="J58" t="s">
        <v>221</v>
      </c>
    </row>
    <row r="59" spans="1:10">
      <c r="A59">
        <v>58</v>
      </c>
      <c r="B59" t="s">
        <v>591</v>
      </c>
      <c r="C59" t="s">
        <v>92</v>
      </c>
      <c r="D59" t="s">
        <v>809</v>
      </c>
      <c r="E59" t="s">
        <v>810</v>
      </c>
      <c r="F59" t="s">
        <v>811</v>
      </c>
      <c r="G59" t="s">
        <v>739</v>
      </c>
      <c r="H59" t="s">
        <v>764</v>
      </c>
      <c r="I59" t="s">
        <v>376</v>
      </c>
      <c r="J59" t="s">
        <v>221</v>
      </c>
    </row>
    <row r="60" spans="1:10">
      <c r="A60">
        <v>59</v>
      </c>
      <c r="B60" t="s">
        <v>591</v>
      </c>
      <c r="C60" t="s">
        <v>92</v>
      </c>
      <c r="D60" t="s">
        <v>812</v>
      </c>
      <c r="E60" t="s">
        <v>813</v>
      </c>
      <c r="F60" t="s">
        <v>814</v>
      </c>
      <c r="G60" t="s">
        <v>709</v>
      </c>
      <c r="H60" t="s">
        <v>376</v>
      </c>
      <c r="I60" t="s">
        <v>376</v>
      </c>
      <c r="J60" t="s">
        <v>221</v>
      </c>
    </row>
    <row r="61" spans="1:10">
      <c r="A61">
        <v>60</v>
      </c>
      <c r="B61" t="s">
        <v>591</v>
      </c>
      <c r="C61" t="s">
        <v>92</v>
      </c>
      <c r="D61" t="s">
        <v>815</v>
      </c>
      <c r="E61" t="s">
        <v>816</v>
      </c>
      <c r="F61" t="s">
        <v>817</v>
      </c>
      <c r="G61" t="s">
        <v>739</v>
      </c>
      <c r="H61" t="s">
        <v>376</v>
      </c>
      <c r="I61" t="s">
        <v>376</v>
      </c>
      <c r="J61" t="s">
        <v>221</v>
      </c>
    </row>
    <row r="62" spans="1:10">
      <c r="A62">
        <v>61</v>
      </c>
      <c r="B62" t="s">
        <v>591</v>
      </c>
      <c r="C62" t="s">
        <v>92</v>
      </c>
      <c r="D62" t="s">
        <v>818</v>
      </c>
      <c r="E62" t="s">
        <v>819</v>
      </c>
      <c r="F62" t="s">
        <v>820</v>
      </c>
      <c r="G62" t="s">
        <v>821</v>
      </c>
      <c r="H62" t="s">
        <v>376</v>
      </c>
      <c r="I62" t="s">
        <v>376</v>
      </c>
      <c r="J62" t="s">
        <v>221</v>
      </c>
    </row>
    <row r="63" spans="1:10">
      <c r="A63">
        <v>62</v>
      </c>
      <c r="B63" t="s">
        <v>591</v>
      </c>
      <c r="C63" t="s">
        <v>92</v>
      </c>
      <c r="D63" t="s">
        <v>822</v>
      </c>
      <c r="E63" t="s">
        <v>823</v>
      </c>
      <c r="F63" t="s">
        <v>824</v>
      </c>
      <c r="G63" t="s">
        <v>825</v>
      </c>
      <c r="H63" t="s">
        <v>376</v>
      </c>
      <c r="I63" t="s">
        <v>376</v>
      </c>
      <c r="J63" t="s">
        <v>221</v>
      </c>
    </row>
    <row r="64" spans="1:10">
      <c r="A64">
        <v>63</v>
      </c>
      <c r="B64" t="s">
        <v>591</v>
      </c>
      <c r="C64" t="s">
        <v>92</v>
      </c>
      <c r="D64" t="s">
        <v>826</v>
      </c>
      <c r="E64" t="s">
        <v>827</v>
      </c>
      <c r="F64" t="s">
        <v>828</v>
      </c>
      <c r="G64" t="s">
        <v>609</v>
      </c>
      <c r="H64" t="s">
        <v>376</v>
      </c>
      <c r="I64" t="s">
        <v>376</v>
      </c>
      <c r="J64" t="s">
        <v>221</v>
      </c>
    </row>
    <row r="65" spans="1:10">
      <c r="A65">
        <v>64</v>
      </c>
      <c r="B65" t="s">
        <v>591</v>
      </c>
      <c r="C65" t="s">
        <v>92</v>
      </c>
      <c r="D65" t="s">
        <v>829</v>
      </c>
      <c r="E65" t="s">
        <v>830</v>
      </c>
      <c r="F65" t="s">
        <v>831</v>
      </c>
      <c r="G65" t="s">
        <v>613</v>
      </c>
      <c r="H65" t="s">
        <v>832</v>
      </c>
      <c r="I65" t="s">
        <v>376</v>
      </c>
      <c r="J65" t="s">
        <v>221</v>
      </c>
    </row>
    <row r="66" spans="1:10">
      <c r="A66">
        <v>65</v>
      </c>
      <c r="B66" t="s">
        <v>591</v>
      </c>
      <c r="C66" t="s">
        <v>92</v>
      </c>
      <c r="D66" t="s">
        <v>833</v>
      </c>
      <c r="E66" t="s">
        <v>834</v>
      </c>
      <c r="F66" t="s">
        <v>835</v>
      </c>
      <c r="G66" t="s">
        <v>739</v>
      </c>
      <c r="H66" t="s">
        <v>376</v>
      </c>
      <c r="I66" t="s">
        <v>376</v>
      </c>
      <c r="J66" t="s">
        <v>221</v>
      </c>
    </row>
    <row r="67" spans="1:10">
      <c r="A67">
        <v>66</v>
      </c>
      <c r="B67" t="s">
        <v>591</v>
      </c>
      <c r="C67" t="s">
        <v>92</v>
      </c>
      <c r="D67" t="s">
        <v>836</v>
      </c>
      <c r="E67" t="s">
        <v>837</v>
      </c>
      <c r="F67" t="s">
        <v>838</v>
      </c>
      <c r="G67" t="s">
        <v>651</v>
      </c>
      <c r="H67" t="s">
        <v>376</v>
      </c>
      <c r="I67" t="s">
        <v>376</v>
      </c>
      <c r="J67" t="s">
        <v>221</v>
      </c>
    </row>
    <row r="68" spans="1:10">
      <c r="A68">
        <v>67</v>
      </c>
      <c r="B68" t="s">
        <v>591</v>
      </c>
      <c r="C68" t="s">
        <v>92</v>
      </c>
      <c r="D68" t="s">
        <v>839</v>
      </c>
      <c r="E68" t="s">
        <v>840</v>
      </c>
      <c r="F68" t="s">
        <v>841</v>
      </c>
      <c r="G68" t="s">
        <v>842</v>
      </c>
      <c r="H68" t="s">
        <v>376</v>
      </c>
      <c r="I68" t="s">
        <v>376</v>
      </c>
      <c r="J68" t="s">
        <v>221</v>
      </c>
    </row>
    <row r="69" spans="1:10">
      <c r="A69">
        <v>68</v>
      </c>
      <c r="B69" t="s">
        <v>591</v>
      </c>
      <c r="C69" t="s">
        <v>92</v>
      </c>
      <c r="D69" t="s">
        <v>843</v>
      </c>
      <c r="E69" t="s">
        <v>844</v>
      </c>
      <c r="F69" t="s">
        <v>845</v>
      </c>
      <c r="G69" t="s">
        <v>842</v>
      </c>
      <c r="H69" t="s">
        <v>376</v>
      </c>
      <c r="I69" t="s">
        <v>846</v>
      </c>
      <c r="J69" t="s">
        <v>221</v>
      </c>
    </row>
    <row r="70" spans="1:10">
      <c r="A70">
        <v>69</v>
      </c>
      <c r="B70" t="s">
        <v>591</v>
      </c>
      <c r="C70" t="s">
        <v>92</v>
      </c>
      <c r="D70" t="s">
        <v>847</v>
      </c>
      <c r="E70" t="s">
        <v>848</v>
      </c>
      <c r="F70" t="s">
        <v>849</v>
      </c>
      <c r="G70" t="s">
        <v>651</v>
      </c>
      <c r="H70" t="s">
        <v>850</v>
      </c>
      <c r="I70" t="s">
        <v>851</v>
      </c>
      <c r="J70" t="s">
        <v>221</v>
      </c>
    </row>
    <row r="71" spans="1:10">
      <c r="A71">
        <v>70</v>
      </c>
      <c r="B71" t="s">
        <v>591</v>
      </c>
      <c r="C71" t="s">
        <v>92</v>
      </c>
      <c r="D71" t="s">
        <v>852</v>
      </c>
      <c r="E71" t="s">
        <v>853</v>
      </c>
      <c r="F71" t="s">
        <v>854</v>
      </c>
      <c r="G71" t="s">
        <v>631</v>
      </c>
      <c r="H71" t="s">
        <v>855</v>
      </c>
      <c r="I71" t="s">
        <v>376</v>
      </c>
      <c r="J71" t="s">
        <v>221</v>
      </c>
    </row>
    <row r="72" spans="1:10">
      <c r="A72">
        <v>71</v>
      </c>
      <c r="B72" t="s">
        <v>591</v>
      </c>
      <c r="C72" t="s">
        <v>92</v>
      </c>
      <c r="D72" t="s">
        <v>856</v>
      </c>
      <c r="E72" t="s">
        <v>857</v>
      </c>
      <c r="F72" t="s">
        <v>858</v>
      </c>
      <c r="G72" t="s">
        <v>651</v>
      </c>
      <c r="H72" t="s">
        <v>376</v>
      </c>
      <c r="I72" t="s">
        <v>859</v>
      </c>
      <c r="J72" t="s">
        <v>221</v>
      </c>
    </row>
    <row r="73" spans="1:10">
      <c r="A73">
        <v>72</v>
      </c>
      <c r="B73" t="s">
        <v>591</v>
      </c>
      <c r="C73" t="s">
        <v>92</v>
      </c>
      <c r="D73" t="s">
        <v>860</v>
      </c>
      <c r="E73" t="s">
        <v>861</v>
      </c>
      <c r="F73" t="s">
        <v>862</v>
      </c>
      <c r="G73" t="s">
        <v>651</v>
      </c>
      <c r="H73" t="s">
        <v>863</v>
      </c>
      <c r="I73" t="s">
        <v>376</v>
      </c>
      <c r="J73" t="s">
        <v>221</v>
      </c>
    </row>
    <row r="74" spans="1:10">
      <c r="A74">
        <v>73</v>
      </c>
      <c r="B74" t="s">
        <v>591</v>
      </c>
      <c r="C74" t="s">
        <v>92</v>
      </c>
      <c r="D74" t="s">
        <v>864</v>
      </c>
      <c r="E74" t="s">
        <v>865</v>
      </c>
      <c r="F74" t="s">
        <v>866</v>
      </c>
      <c r="G74" t="s">
        <v>651</v>
      </c>
      <c r="H74" t="s">
        <v>376</v>
      </c>
      <c r="I74" t="s">
        <v>376</v>
      </c>
      <c r="J74" t="s">
        <v>221</v>
      </c>
    </row>
    <row r="75" spans="1:10">
      <c r="A75">
        <v>74</v>
      </c>
      <c r="B75" t="s">
        <v>591</v>
      </c>
      <c r="C75" t="s">
        <v>92</v>
      </c>
      <c r="D75" t="s">
        <v>867</v>
      </c>
      <c r="E75" t="s">
        <v>868</v>
      </c>
      <c r="F75" t="s">
        <v>869</v>
      </c>
      <c r="G75" t="s">
        <v>870</v>
      </c>
      <c r="H75" t="s">
        <v>376</v>
      </c>
      <c r="I75" t="s">
        <v>376</v>
      </c>
      <c r="J75" t="s">
        <v>221</v>
      </c>
    </row>
    <row r="76" spans="1:10">
      <c r="A76">
        <v>75</v>
      </c>
      <c r="B76" t="s">
        <v>591</v>
      </c>
      <c r="C76" t="s">
        <v>92</v>
      </c>
      <c r="D76" t="s">
        <v>871</v>
      </c>
      <c r="E76" t="s">
        <v>872</v>
      </c>
      <c r="F76" t="s">
        <v>873</v>
      </c>
      <c r="G76" t="s">
        <v>870</v>
      </c>
      <c r="H76" t="s">
        <v>376</v>
      </c>
      <c r="I76" t="s">
        <v>376</v>
      </c>
      <c r="J76" t="s">
        <v>221</v>
      </c>
    </row>
    <row r="77" spans="1:10">
      <c r="A77">
        <v>76</v>
      </c>
      <c r="B77" t="s">
        <v>591</v>
      </c>
      <c r="C77" t="s">
        <v>92</v>
      </c>
      <c r="D77" t="s">
        <v>874</v>
      </c>
      <c r="E77" t="s">
        <v>875</v>
      </c>
      <c r="F77" t="s">
        <v>876</v>
      </c>
      <c r="G77" t="s">
        <v>651</v>
      </c>
      <c r="H77" t="s">
        <v>376</v>
      </c>
      <c r="I77" t="s">
        <v>376</v>
      </c>
      <c r="J77" t="s">
        <v>221</v>
      </c>
    </row>
    <row r="78" spans="1:10">
      <c r="A78">
        <v>77</v>
      </c>
      <c r="B78" t="s">
        <v>591</v>
      </c>
      <c r="C78" t="s">
        <v>92</v>
      </c>
      <c r="D78" t="s">
        <v>877</v>
      </c>
      <c r="E78" t="s">
        <v>878</v>
      </c>
      <c r="F78" t="s">
        <v>879</v>
      </c>
      <c r="G78" t="s">
        <v>763</v>
      </c>
      <c r="H78" t="s">
        <v>376</v>
      </c>
      <c r="I78" t="s">
        <v>376</v>
      </c>
      <c r="J78" t="s">
        <v>221</v>
      </c>
    </row>
    <row r="79" spans="1:10">
      <c r="A79">
        <v>78</v>
      </c>
      <c r="B79" t="s">
        <v>591</v>
      </c>
      <c r="C79" t="s">
        <v>92</v>
      </c>
      <c r="D79" t="s">
        <v>880</v>
      </c>
      <c r="E79" t="s">
        <v>881</v>
      </c>
      <c r="F79" t="s">
        <v>882</v>
      </c>
      <c r="G79" t="s">
        <v>883</v>
      </c>
      <c r="H79" t="s">
        <v>884</v>
      </c>
      <c r="I79" t="s">
        <v>710</v>
      </c>
      <c r="J79" t="s">
        <v>221</v>
      </c>
    </row>
    <row r="80" spans="1:10">
      <c r="A80">
        <v>79</v>
      </c>
      <c r="B80" t="s">
        <v>591</v>
      </c>
      <c r="C80" t="s">
        <v>92</v>
      </c>
      <c r="D80" t="s">
        <v>885</v>
      </c>
      <c r="E80" t="s">
        <v>886</v>
      </c>
      <c r="F80" t="s">
        <v>887</v>
      </c>
      <c r="G80" t="s">
        <v>763</v>
      </c>
      <c r="H80" t="s">
        <v>376</v>
      </c>
      <c r="I80" t="s">
        <v>376</v>
      </c>
      <c r="J80" t="s">
        <v>221</v>
      </c>
    </row>
    <row r="81" spans="1:10">
      <c r="A81">
        <v>80</v>
      </c>
      <c r="B81" t="s">
        <v>591</v>
      </c>
      <c r="C81" t="s">
        <v>92</v>
      </c>
      <c r="D81" t="s">
        <v>888</v>
      </c>
      <c r="E81" t="s">
        <v>889</v>
      </c>
      <c r="F81" t="s">
        <v>890</v>
      </c>
      <c r="G81" t="s">
        <v>842</v>
      </c>
      <c r="H81" t="s">
        <v>376</v>
      </c>
      <c r="I81" t="s">
        <v>376</v>
      </c>
      <c r="J81" t="s">
        <v>221</v>
      </c>
    </row>
    <row r="82" spans="1:10">
      <c r="A82">
        <v>81</v>
      </c>
      <c r="B82" t="s">
        <v>591</v>
      </c>
      <c r="C82" t="s">
        <v>92</v>
      </c>
      <c r="D82" t="s">
        <v>891</v>
      </c>
      <c r="E82" t="s">
        <v>892</v>
      </c>
      <c r="F82" t="s">
        <v>893</v>
      </c>
      <c r="G82" t="s">
        <v>870</v>
      </c>
      <c r="H82" t="s">
        <v>376</v>
      </c>
      <c r="I82" t="s">
        <v>376</v>
      </c>
      <c r="J82" t="s">
        <v>221</v>
      </c>
    </row>
    <row r="83" spans="1:10">
      <c r="A83">
        <v>82</v>
      </c>
      <c r="B83" t="s">
        <v>591</v>
      </c>
      <c r="C83" t="s">
        <v>92</v>
      </c>
      <c r="D83" t="s">
        <v>894</v>
      </c>
      <c r="E83" t="s">
        <v>895</v>
      </c>
      <c r="F83" t="s">
        <v>896</v>
      </c>
      <c r="G83" t="s">
        <v>739</v>
      </c>
      <c r="H83" t="s">
        <v>376</v>
      </c>
      <c r="I83" t="s">
        <v>376</v>
      </c>
      <c r="J83" t="s">
        <v>221</v>
      </c>
    </row>
    <row r="84" spans="1:10">
      <c r="A84">
        <v>83</v>
      </c>
      <c r="B84" t="s">
        <v>591</v>
      </c>
      <c r="C84" t="s">
        <v>92</v>
      </c>
      <c r="D84" t="s">
        <v>897</v>
      </c>
      <c r="E84" t="s">
        <v>898</v>
      </c>
      <c r="F84" t="s">
        <v>899</v>
      </c>
      <c r="G84" t="s">
        <v>763</v>
      </c>
      <c r="H84" t="s">
        <v>376</v>
      </c>
      <c r="I84" t="s">
        <v>376</v>
      </c>
      <c r="J84" t="s">
        <v>221</v>
      </c>
    </row>
    <row r="85" spans="1:10">
      <c r="A85">
        <v>84</v>
      </c>
      <c r="B85" t="s">
        <v>591</v>
      </c>
      <c r="C85" t="s">
        <v>92</v>
      </c>
      <c r="D85" t="s">
        <v>900</v>
      </c>
      <c r="E85" t="s">
        <v>901</v>
      </c>
      <c r="F85" t="s">
        <v>902</v>
      </c>
      <c r="G85" t="s">
        <v>903</v>
      </c>
      <c r="H85" t="s">
        <v>376</v>
      </c>
      <c r="I85" t="s">
        <v>376</v>
      </c>
      <c r="J85" t="s">
        <v>221</v>
      </c>
    </row>
    <row r="86" spans="1:10">
      <c r="A86">
        <v>85</v>
      </c>
      <c r="B86" t="s">
        <v>591</v>
      </c>
      <c r="C86" t="s">
        <v>92</v>
      </c>
      <c r="D86" t="s">
        <v>904</v>
      </c>
      <c r="E86" t="s">
        <v>905</v>
      </c>
      <c r="F86" t="s">
        <v>906</v>
      </c>
      <c r="G86" t="s">
        <v>763</v>
      </c>
      <c r="H86" t="s">
        <v>376</v>
      </c>
      <c r="I86" t="s">
        <v>376</v>
      </c>
      <c r="J86" t="s">
        <v>221</v>
      </c>
    </row>
    <row r="87" spans="1:10">
      <c r="A87">
        <v>86</v>
      </c>
      <c r="B87" t="s">
        <v>591</v>
      </c>
      <c r="C87" t="s">
        <v>92</v>
      </c>
      <c r="D87" t="s">
        <v>907</v>
      </c>
      <c r="E87" t="s">
        <v>908</v>
      </c>
      <c r="F87" t="s">
        <v>909</v>
      </c>
      <c r="G87" t="s">
        <v>739</v>
      </c>
      <c r="H87" t="s">
        <v>910</v>
      </c>
      <c r="I87" t="s">
        <v>376</v>
      </c>
      <c r="J87" t="s">
        <v>221</v>
      </c>
    </row>
    <row r="88" spans="1:10">
      <c r="A88">
        <v>87</v>
      </c>
      <c r="B88" t="s">
        <v>591</v>
      </c>
      <c r="C88" t="s">
        <v>92</v>
      </c>
      <c r="D88" t="s">
        <v>911</v>
      </c>
      <c r="E88" t="s">
        <v>912</v>
      </c>
      <c r="F88" t="s">
        <v>913</v>
      </c>
      <c r="G88" t="s">
        <v>842</v>
      </c>
      <c r="H88" t="s">
        <v>376</v>
      </c>
      <c r="I88" t="s">
        <v>376</v>
      </c>
      <c r="J88" t="s">
        <v>221</v>
      </c>
    </row>
    <row r="89" spans="1:10">
      <c r="A89">
        <v>88</v>
      </c>
      <c r="B89" t="s">
        <v>591</v>
      </c>
      <c r="C89" t="s">
        <v>92</v>
      </c>
      <c r="D89" t="s">
        <v>914</v>
      </c>
      <c r="E89" t="s">
        <v>915</v>
      </c>
      <c r="F89" t="s">
        <v>916</v>
      </c>
      <c r="G89" t="s">
        <v>917</v>
      </c>
      <c r="H89" t="s">
        <v>376</v>
      </c>
      <c r="I89" t="s">
        <v>918</v>
      </c>
      <c r="J89" t="s">
        <v>221</v>
      </c>
    </row>
    <row r="90" spans="1:10">
      <c r="A90">
        <v>89</v>
      </c>
      <c r="B90" t="s">
        <v>591</v>
      </c>
      <c r="C90" t="s">
        <v>92</v>
      </c>
      <c r="D90" t="s">
        <v>919</v>
      </c>
      <c r="E90" t="s">
        <v>920</v>
      </c>
      <c r="F90" t="s">
        <v>921</v>
      </c>
      <c r="G90" t="s">
        <v>917</v>
      </c>
      <c r="H90" t="s">
        <v>376</v>
      </c>
      <c r="I90" t="s">
        <v>376</v>
      </c>
      <c r="J90" t="s">
        <v>221</v>
      </c>
    </row>
    <row r="91" spans="1:10">
      <c r="A91">
        <v>90</v>
      </c>
      <c r="B91" t="s">
        <v>591</v>
      </c>
      <c r="C91" t="s">
        <v>92</v>
      </c>
      <c r="D91" t="s">
        <v>922</v>
      </c>
      <c r="E91" t="s">
        <v>923</v>
      </c>
      <c r="F91" t="s">
        <v>924</v>
      </c>
      <c r="G91" t="s">
        <v>800</v>
      </c>
      <c r="H91" t="s">
        <v>376</v>
      </c>
      <c r="I91" t="s">
        <v>376</v>
      </c>
      <c r="J91" t="s">
        <v>221</v>
      </c>
    </row>
    <row r="92" spans="1:10">
      <c r="A92">
        <v>91</v>
      </c>
      <c r="B92" t="s">
        <v>591</v>
      </c>
      <c r="C92" t="s">
        <v>92</v>
      </c>
      <c r="D92" t="s">
        <v>925</v>
      </c>
      <c r="E92" t="s">
        <v>926</v>
      </c>
      <c r="F92" t="s">
        <v>927</v>
      </c>
      <c r="G92" t="s">
        <v>651</v>
      </c>
      <c r="H92" t="s">
        <v>376</v>
      </c>
      <c r="I92" t="s">
        <v>376</v>
      </c>
      <c r="J92" t="s">
        <v>221</v>
      </c>
    </row>
    <row r="93" spans="1:10">
      <c r="A93">
        <v>92</v>
      </c>
      <c r="B93" t="s">
        <v>591</v>
      </c>
      <c r="C93" t="s">
        <v>92</v>
      </c>
      <c r="D93" t="s">
        <v>928</v>
      </c>
      <c r="E93" t="s">
        <v>929</v>
      </c>
      <c r="F93" t="s">
        <v>930</v>
      </c>
      <c r="G93" t="s">
        <v>709</v>
      </c>
      <c r="H93" t="s">
        <v>376</v>
      </c>
      <c r="I93" t="s">
        <v>376</v>
      </c>
      <c r="J93" t="s">
        <v>221</v>
      </c>
    </row>
    <row r="94" spans="1:10">
      <c r="A94">
        <v>93</v>
      </c>
      <c r="B94" t="s">
        <v>591</v>
      </c>
      <c r="C94" t="s">
        <v>92</v>
      </c>
      <c r="D94" t="s">
        <v>931</v>
      </c>
      <c r="E94" t="s">
        <v>932</v>
      </c>
      <c r="F94" t="s">
        <v>933</v>
      </c>
      <c r="G94" t="s">
        <v>934</v>
      </c>
      <c r="H94" t="s">
        <v>376</v>
      </c>
      <c r="I94" t="s">
        <v>376</v>
      </c>
      <c r="J94" t="s">
        <v>221</v>
      </c>
    </row>
    <row r="95" spans="1:10">
      <c r="A95">
        <v>94</v>
      </c>
      <c r="B95" t="s">
        <v>591</v>
      </c>
      <c r="C95" t="s">
        <v>92</v>
      </c>
      <c r="D95" t="s">
        <v>935</v>
      </c>
      <c r="E95" t="s">
        <v>936</v>
      </c>
      <c r="F95" t="s">
        <v>937</v>
      </c>
      <c r="G95" t="s">
        <v>934</v>
      </c>
      <c r="H95" t="s">
        <v>376</v>
      </c>
      <c r="I95" t="s">
        <v>376</v>
      </c>
      <c r="J95" t="s">
        <v>221</v>
      </c>
    </row>
    <row r="96" spans="1:10">
      <c r="A96">
        <v>95</v>
      </c>
      <c r="B96" t="s">
        <v>591</v>
      </c>
      <c r="C96" t="s">
        <v>92</v>
      </c>
      <c r="D96" t="s">
        <v>938</v>
      </c>
      <c r="E96" t="s">
        <v>939</v>
      </c>
      <c r="F96" t="s">
        <v>940</v>
      </c>
      <c r="G96" t="s">
        <v>613</v>
      </c>
      <c r="H96" t="s">
        <v>376</v>
      </c>
      <c r="I96" t="s">
        <v>941</v>
      </c>
      <c r="J96" t="s">
        <v>221</v>
      </c>
    </row>
    <row r="97" spans="1:10">
      <c r="A97">
        <v>96</v>
      </c>
      <c r="B97" t="s">
        <v>591</v>
      </c>
      <c r="C97" t="s">
        <v>92</v>
      </c>
      <c r="D97" t="s">
        <v>942</v>
      </c>
      <c r="E97" t="s">
        <v>943</v>
      </c>
      <c r="F97" t="s">
        <v>944</v>
      </c>
      <c r="G97" t="s">
        <v>763</v>
      </c>
      <c r="H97" t="s">
        <v>376</v>
      </c>
      <c r="I97" t="s">
        <v>376</v>
      </c>
      <c r="J97" t="s">
        <v>221</v>
      </c>
    </row>
    <row r="98" spans="1:10">
      <c r="A98">
        <v>97</v>
      </c>
      <c r="B98" t="s">
        <v>591</v>
      </c>
      <c r="C98" t="s">
        <v>92</v>
      </c>
      <c r="D98" t="s">
        <v>945</v>
      </c>
      <c r="E98" t="s">
        <v>946</v>
      </c>
      <c r="F98" t="s">
        <v>947</v>
      </c>
      <c r="G98" t="s">
        <v>948</v>
      </c>
      <c r="H98" t="s">
        <v>376</v>
      </c>
      <c r="I98" t="s">
        <v>376</v>
      </c>
      <c r="J98" t="s">
        <v>221</v>
      </c>
    </row>
    <row r="99" spans="1:10">
      <c r="A99">
        <v>98</v>
      </c>
      <c r="B99" t="s">
        <v>591</v>
      </c>
      <c r="C99" t="s">
        <v>92</v>
      </c>
      <c r="D99" t="s">
        <v>949</v>
      </c>
      <c r="E99" t="s">
        <v>950</v>
      </c>
      <c r="F99" t="s">
        <v>951</v>
      </c>
      <c r="G99" t="s">
        <v>755</v>
      </c>
      <c r="H99" t="s">
        <v>376</v>
      </c>
      <c r="I99" t="s">
        <v>376</v>
      </c>
      <c r="J99" t="s">
        <v>221</v>
      </c>
    </row>
    <row r="100" spans="1:10">
      <c r="A100">
        <v>99</v>
      </c>
      <c r="B100" t="s">
        <v>591</v>
      </c>
      <c r="C100" t="s">
        <v>92</v>
      </c>
      <c r="D100" t="s">
        <v>952</v>
      </c>
      <c r="E100" t="s">
        <v>953</v>
      </c>
      <c r="F100" t="s">
        <v>954</v>
      </c>
      <c r="G100" t="s">
        <v>651</v>
      </c>
      <c r="H100" t="s">
        <v>376</v>
      </c>
      <c r="I100" t="s">
        <v>376</v>
      </c>
      <c r="J100" t="s">
        <v>221</v>
      </c>
    </row>
    <row r="101" spans="1:10">
      <c r="A101">
        <v>100</v>
      </c>
      <c r="B101" t="s">
        <v>591</v>
      </c>
      <c r="C101" t="s">
        <v>92</v>
      </c>
      <c r="D101" t="s">
        <v>955</v>
      </c>
      <c r="E101" t="s">
        <v>956</v>
      </c>
      <c r="F101" t="s">
        <v>957</v>
      </c>
      <c r="G101" t="s">
        <v>958</v>
      </c>
      <c r="H101" t="s">
        <v>376</v>
      </c>
      <c r="I101" t="s">
        <v>376</v>
      </c>
      <c r="J101" t="s">
        <v>221</v>
      </c>
    </row>
    <row r="102" spans="1:10">
      <c r="A102">
        <v>101</v>
      </c>
      <c r="B102" t="s">
        <v>591</v>
      </c>
      <c r="C102" t="s">
        <v>92</v>
      </c>
      <c r="D102" t="s">
        <v>959</v>
      </c>
      <c r="E102" t="s">
        <v>960</v>
      </c>
      <c r="F102" t="s">
        <v>961</v>
      </c>
      <c r="G102" t="s">
        <v>717</v>
      </c>
      <c r="H102" t="s">
        <v>376</v>
      </c>
      <c r="I102" t="s">
        <v>376</v>
      </c>
      <c r="J102" t="s">
        <v>221</v>
      </c>
    </row>
    <row r="103" spans="1:10">
      <c r="A103">
        <v>102</v>
      </c>
      <c r="B103" t="s">
        <v>591</v>
      </c>
      <c r="C103" t="s">
        <v>92</v>
      </c>
      <c r="D103" t="s">
        <v>962</v>
      </c>
      <c r="E103" t="s">
        <v>963</v>
      </c>
      <c r="F103" t="s">
        <v>964</v>
      </c>
      <c r="G103" t="s">
        <v>965</v>
      </c>
      <c r="H103" t="s">
        <v>376</v>
      </c>
      <c r="I103" t="s">
        <v>376</v>
      </c>
      <c r="J103" t="s">
        <v>221</v>
      </c>
    </row>
    <row r="104" spans="1:10">
      <c r="A104">
        <v>103</v>
      </c>
      <c r="B104" t="s">
        <v>591</v>
      </c>
      <c r="C104" t="s">
        <v>92</v>
      </c>
      <c r="D104" t="s">
        <v>966</v>
      </c>
      <c r="E104" t="s">
        <v>967</v>
      </c>
      <c r="F104" t="s">
        <v>968</v>
      </c>
      <c r="G104" t="s">
        <v>662</v>
      </c>
      <c r="H104" t="s">
        <v>376</v>
      </c>
      <c r="I104" t="s">
        <v>376</v>
      </c>
      <c r="J104" t="s">
        <v>221</v>
      </c>
    </row>
    <row r="105" spans="1:10">
      <c r="A105">
        <v>104</v>
      </c>
      <c r="B105" t="s">
        <v>591</v>
      </c>
      <c r="C105" t="s">
        <v>92</v>
      </c>
      <c r="D105" t="s">
        <v>969</v>
      </c>
      <c r="E105" t="s">
        <v>970</v>
      </c>
      <c r="F105" t="s">
        <v>971</v>
      </c>
      <c r="G105" t="s">
        <v>972</v>
      </c>
      <c r="H105" t="s">
        <v>376</v>
      </c>
      <c r="I105" t="s">
        <v>376</v>
      </c>
      <c r="J105" t="s">
        <v>221</v>
      </c>
    </row>
    <row r="106" spans="1:10">
      <c r="A106">
        <v>105</v>
      </c>
      <c r="B106" t="s">
        <v>591</v>
      </c>
      <c r="C106" t="s">
        <v>92</v>
      </c>
      <c r="D106" t="s">
        <v>973</v>
      </c>
      <c r="E106" t="s">
        <v>974</v>
      </c>
      <c r="F106" t="s">
        <v>975</v>
      </c>
      <c r="G106" t="s">
        <v>842</v>
      </c>
      <c r="H106" t="s">
        <v>376</v>
      </c>
      <c r="I106" t="s">
        <v>976</v>
      </c>
      <c r="J106" t="s">
        <v>221</v>
      </c>
    </row>
    <row r="107" spans="1:10">
      <c r="A107">
        <v>106</v>
      </c>
      <c r="B107" t="s">
        <v>591</v>
      </c>
      <c r="C107" t="s">
        <v>92</v>
      </c>
      <c r="D107" t="s">
        <v>977</v>
      </c>
      <c r="E107" t="s">
        <v>978</v>
      </c>
      <c r="F107" t="s">
        <v>979</v>
      </c>
      <c r="G107" t="s">
        <v>717</v>
      </c>
      <c r="H107" t="s">
        <v>376</v>
      </c>
      <c r="I107" t="s">
        <v>851</v>
      </c>
      <c r="J107" t="s">
        <v>221</v>
      </c>
    </row>
    <row r="108" spans="1:10">
      <c r="A108">
        <v>107</v>
      </c>
      <c r="B108" t="s">
        <v>591</v>
      </c>
      <c r="C108" t="s">
        <v>92</v>
      </c>
      <c r="D108" t="s">
        <v>980</v>
      </c>
      <c r="E108" t="s">
        <v>981</v>
      </c>
      <c r="F108" t="s">
        <v>982</v>
      </c>
      <c r="G108" t="s">
        <v>595</v>
      </c>
      <c r="H108" t="s">
        <v>376</v>
      </c>
      <c r="I108" t="s">
        <v>376</v>
      </c>
      <c r="J108" t="s">
        <v>221</v>
      </c>
    </row>
    <row r="109" spans="1:10">
      <c r="A109">
        <v>108</v>
      </c>
      <c r="B109" t="s">
        <v>591</v>
      </c>
      <c r="C109" t="s">
        <v>92</v>
      </c>
      <c r="D109" t="s">
        <v>983</v>
      </c>
      <c r="E109" t="s">
        <v>984</v>
      </c>
      <c r="F109" t="s">
        <v>985</v>
      </c>
      <c r="G109" t="s">
        <v>917</v>
      </c>
      <c r="H109" t="s">
        <v>376</v>
      </c>
      <c r="I109" t="s">
        <v>376</v>
      </c>
      <c r="J109" t="s">
        <v>221</v>
      </c>
    </row>
    <row r="110" spans="1:10">
      <c r="A110">
        <v>109</v>
      </c>
      <c r="B110" t="s">
        <v>591</v>
      </c>
      <c r="C110" t="s">
        <v>92</v>
      </c>
      <c r="D110" t="s">
        <v>986</v>
      </c>
      <c r="E110" t="s">
        <v>987</v>
      </c>
      <c r="F110" t="s">
        <v>988</v>
      </c>
      <c r="G110" t="s">
        <v>724</v>
      </c>
      <c r="H110" t="s">
        <v>376</v>
      </c>
      <c r="I110" t="s">
        <v>376</v>
      </c>
      <c r="J110" t="s">
        <v>221</v>
      </c>
    </row>
    <row r="111" spans="1:10">
      <c r="A111">
        <v>110</v>
      </c>
      <c r="B111" t="s">
        <v>591</v>
      </c>
      <c r="C111" t="s">
        <v>92</v>
      </c>
      <c r="D111" t="s">
        <v>989</v>
      </c>
      <c r="E111" t="s">
        <v>990</v>
      </c>
      <c r="F111" t="s">
        <v>991</v>
      </c>
      <c r="G111" t="s">
        <v>724</v>
      </c>
      <c r="H111" t="s">
        <v>376</v>
      </c>
      <c r="I111" t="s">
        <v>376</v>
      </c>
      <c r="J111" t="s">
        <v>221</v>
      </c>
    </row>
    <row r="112" spans="1:10">
      <c r="A112">
        <v>111</v>
      </c>
      <c r="B112" t="s">
        <v>591</v>
      </c>
      <c r="C112" t="s">
        <v>92</v>
      </c>
      <c r="D112" t="s">
        <v>992</v>
      </c>
      <c r="E112" t="s">
        <v>993</v>
      </c>
      <c r="F112" t="s">
        <v>994</v>
      </c>
      <c r="G112" t="s">
        <v>995</v>
      </c>
      <c r="H112" t="s">
        <v>376</v>
      </c>
      <c r="I112" t="s">
        <v>376</v>
      </c>
      <c r="J112" t="s">
        <v>221</v>
      </c>
    </row>
    <row r="113" spans="1:10">
      <c r="A113">
        <v>112</v>
      </c>
      <c r="B113" t="s">
        <v>591</v>
      </c>
      <c r="C113" t="s">
        <v>92</v>
      </c>
      <c r="D113" t="s">
        <v>996</v>
      </c>
      <c r="E113" t="s">
        <v>997</v>
      </c>
      <c r="F113" t="s">
        <v>994</v>
      </c>
      <c r="G113" t="s">
        <v>998</v>
      </c>
      <c r="H113" t="s">
        <v>376</v>
      </c>
      <c r="I113" t="s">
        <v>376</v>
      </c>
      <c r="J113" t="s">
        <v>221</v>
      </c>
    </row>
    <row r="114" spans="1:10">
      <c r="A114">
        <v>113</v>
      </c>
      <c r="B114" t="s">
        <v>591</v>
      </c>
      <c r="C114" t="s">
        <v>92</v>
      </c>
      <c r="D114" t="s">
        <v>999</v>
      </c>
      <c r="E114" t="s">
        <v>1000</v>
      </c>
      <c r="F114" t="s">
        <v>1001</v>
      </c>
      <c r="G114" t="s">
        <v>739</v>
      </c>
      <c r="H114" t="s">
        <v>376</v>
      </c>
      <c r="I114" t="s">
        <v>759</v>
      </c>
      <c r="J114" t="s">
        <v>221</v>
      </c>
    </row>
    <row r="115" spans="1:10">
      <c r="A115">
        <v>114</v>
      </c>
      <c r="B115" t="s">
        <v>591</v>
      </c>
      <c r="C115" t="s">
        <v>92</v>
      </c>
      <c r="D115" t="s">
        <v>1002</v>
      </c>
      <c r="E115" t="s">
        <v>1003</v>
      </c>
      <c r="F115" t="s">
        <v>1004</v>
      </c>
      <c r="G115" t="s">
        <v>670</v>
      </c>
      <c r="H115" t="s">
        <v>376</v>
      </c>
      <c r="I115" t="s">
        <v>376</v>
      </c>
      <c r="J115" t="s">
        <v>221</v>
      </c>
    </row>
    <row r="116" spans="1:10">
      <c r="A116">
        <v>115</v>
      </c>
      <c r="B116" t="s">
        <v>591</v>
      </c>
      <c r="C116" t="s">
        <v>92</v>
      </c>
      <c r="D116" t="s">
        <v>1005</v>
      </c>
      <c r="E116" t="s">
        <v>1006</v>
      </c>
      <c r="F116" t="s">
        <v>1007</v>
      </c>
      <c r="G116" t="s">
        <v>674</v>
      </c>
      <c r="H116" t="s">
        <v>376</v>
      </c>
      <c r="I116" t="s">
        <v>1008</v>
      </c>
      <c r="J116" t="s">
        <v>221</v>
      </c>
    </row>
    <row r="117" spans="1:10">
      <c r="A117">
        <v>116</v>
      </c>
      <c r="B117" t="s">
        <v>591</v>
      </c>
      <c r="C117" t="s">
        <v>92</v>
      </c>
      <c r="D117" t="s">
        <v>1009</v>
      </c>
      <c r="E117" t="s">
        <v>1010</v>
      </c>
      <c r="F117" t="s">
        <v>1011</v>
      </c>
      <c r="G117" t="s">
        <v>631</v>
      </c>
      <c r="H117" t="s">
        <v>376</v>
      </c>
      <c r="I117" t="s">
        <v>851</v>
      </c>
      <c r="J117" t="s">
        <v>221</v>
      </c>
    </row>
    <row r="118" spans="1:10">
      <c r="A118">
        <v>117</v>
      </c>
      <c r="B118" t="s">
        <v>591</v>
      </c>
      <c r="C118" t="s">
        <v>92</v>
      </c>
      <c r="D118" t="s">
        <v>1012</v>
      </c>
      <c r="E118" t="s">
        <v>1013</v>
      </c>
      <c r="F118" t="s">
        <v>1014</v>
      </c>
      <c r="G118" t="s">
        <v>662</v>
      </c>
      <c r="H118" t="s">
        <v>376</v>
      </c>
      <c r="I118" t="s">
        <v>376</v>
      </c>
      <c r="J118" t="s">
        <v>221</v>
      </c>
    </row>
    <row r="119" spans="1:10">
      <c r="A119">
        <v>118</v>
      </c>
      <c r="B119" t="s">
        <v>591</v>
      </c>
      <c r="C119" t="s">
        <v>92</v>
      </c>
      <c r="D119" t="s">
        <v>1015</v>
      </c>
      <c r="E119" t="s">
        <v>1016</v>
      </c>
      <c r="F119" t="s">
        <v>1017</v>
      </c>
      <c r="G119" t="s">
        <v>662</v>
      </c>
      <c r="H119" t="s">
        <v>376</v>
      </c>
      <c r="I119" t="s">
        <v>376</v>
      </c>
      <c r="J119" t="s">
        <v>221</v>
      </c>
    </row>
    <row r="120" spans="1:10">
      <c r="A120">
        <v>119</v>
      </c>
      <c r="B120" t="s">
        <v>591</v>
      </c>
      <c r="C120" t="s">
        <v>92</v>
      </c>
      <c r="D120" t="s">
        <v>1018</v>
      </c>
      <c r="E120" t="s">
        <v>1019</v>
      </c>
      <c r="F120" t="s">
        <v>1020</v>
      </c>
      <c r="G120" t="s">
        <v>662</v>
      </c>
      <c r="H120" t="s">
        <v>1021</v>
      </c>
      <c r="I120" t="s">
        <v>376</v>
      </c>
      <c r="J120" t="s">
        <v>221</v>
      </c>
    </row>
    <row r="121" spans="1:10">
      <c r="A121">
        <v>120</v>
      </c>
      <c r="B121" t="s">
        <v>591</v>
      </c>
      <c r="C121" t="s">
        <v>92</v>
      </c>
      <c r="D121" t="s">
        <v>1022</v>
      </c>
      <c r="E121" t="s">
        <v>1023</v>
      </c>
      <c r="F121" t="s">
        <v>1024</v>
      </c>
      <c r="G121" t="s">
        <v>655</v>
      </c>
      <c r="H121" t="s">
        <v>376</v>
      </c>
      <c r="I121" t="s">
        <v>376</v>
      </c>
      <c r="J121" t="s">
        <v>221</v>
      </c>
    </row>
    <row r="122" spans="1:10">
      <c r="A122">
        <v>121</v>
      </c>
      <c r="B122" t="s">
        <v>591</v>
      </c>
      <c r="C122" t="s">
        <v>92</v>
      </c>
      <c r="D122" t="s">
        <v>1025</v>
      </c>
      <c r="E122" t="s">
        <v>1026</v>
      </c>
      <c r="F122" t="s">
        <v>1027</v>
      </c>
      <c r="G122" t="s">
        <v>1028</v>
      </c>
      <c r="H122" t="s">
        <v>376</v>
      </c>
      <c r="I122" t="s">
        <v>1029</v>
      </c>
      <c r="J122" t="s">
        <v>221</v>
      </c>
    </row>
    <row r="123" spans="1:10">
      <c r="A123">
        <v>122</v>
      </c>
      <c r="B123" t="s">
        <v>591</v>
      </c>
      <c r="C123" t="s">
        <v>92</v>
      </c>
      <c r="D123" t="s">
        <v>1030</v>
      </c>
      <c r="E123" t="s">
        <v>1026</v>
      </c>
      <c r="F123" t="s">
        <v>1027</v>
      </c>
      <c r="G123" t="s">
        <v>763</v>
      </c>
      <c r="H123" t="s">
        <v>1031</v>
      </c>
      <c r="I123" t="s">
        <v>376</v>
      </c>
      <c r="J123" t="s">
        <v>221</v>
      </c>
    </row>
    <row r="124" spans="1:10">
      <c r="A124">
        <v>123</v>
      </c>
      <c r="B124" t="s">
        <v>591</v>
      </c>
      <c r="C124" t="s">
        <v>92</v>
      </c>
      <c r="D124" t="s">
        <v>1032</v>
      </c>
      <c r="E124" t="s">
        <v>1033</v>
      </c>
      <c r="F124" t="s">
        <v>1034</v>
      </c>
      <c r="G124" t="s">
        <v>739</v>
      </c>
      <c r="H124" t="s">
        <v>1035</v>
      </c>
      <c r="I124" t="s">
        <v>376</v>
      </c>
      <c r="J124" t="s">
        <v>221</v>
      </c>
    </row>
    <row r="125" spans="1:10">
      <c r="A125">
        <v>124</v>
      </c>
      <c r="B125" t="s">
        <v>591</v>
      </c>
      <c r="C125" t="s">
        <v>92</v>
      </c>
      <c r="D125" t="s">
        <v>1036</v>
      </c>
      <c r="E125" t="s">
        <v>1037</v>
      </c>
      <c r="F125" t="s">
        <v>1038</v>
      </c>
      <c r="G125" t="s">
        <v>965</v>
      </c>
      <c r="H125" t="s">
        <v>1039</v>
      </c>
      <c r="I125" t="s">
        <v>376</v>
      </c>
      <c r="J125" t="s">
        <v>221</v>
      </c>
    </row>
    <row r="126" spans="1:10">
      <c r="A126">
        <v>125</v>
      </c>
      <c r="B126" t="s">
        <v>591</v>
      </c>
      <c r="C126" t="s">
        <v>92</v>
      </c>
      <c r="D126" t="s">
        <v>1040</v>
      </c>
      <c r="E126" t="s">
        <v>1041</v>
      </c>
      <c r="F126" t="s">
        <v>1042</v>
      </c>
      <c r="G126" t="s">
        <v>732</v>
      </c>
      <c r="H126" t="s">
        <v>376</v>
      </c>
      <c r="I126" t="s">
        <v>376</v>
      </c>
      <c r="J126" t="s">
        <v>221</v>
      </c>
    </row>
    <row r="127" spans="1:10">
      <c r="A127">
        <v>126</v>
      </c>
      <c r="B127" t="s">
        <v>591</v>
      </c>
      <c r="C127" t="s">
        <v>92</v>
      </c>
      <c r="D127" t="s">
        <v>1043</v>
      </c>
      <c r="E127" t="s">
        <v>1044</v>
      </c>
      <c r="F127" t="s">
        <v>1045</v>
      </c>
      <c r="G127" t="s">
        <v>724</v>
      </c>
      <c r="H127" t="s">
        <v>376</v>
      </c>
      <c r="I127" t="s">
        <v>376</v>
      </c>
      <c r="J127" t="s">
        <v>221</v>
      </c>
    </row>
    <row r="128" spans="1:10">
      <c r="A128">
        <v>127</v>
      </c>
      <c r="B128" t="s">
        <v>591</v>
      </c>
      <c r="C128" t="s">
        <v>92</v>
      </c>
      <c r="D128" t="s">
        <v>1046</v>
      </c>
      <c r="E128" t="s">
        <v>1047</v>
      </c>
      <c r="F128" t="s">
        <v>1048</v>
      </c>
      <c r="G128" t="s">
        <v>605</v>
      </c>
      <c r="H128" t="s">
        <v>376</v>
      </c>
      <c r="I128" t="s">
        <v>376</v>
      </c>
      <c r="J128" t="s">
        <v>221</v>
      </c>
    </row>
    <row r="129" spans="1:10">
      <c r="A129">
        <v>128</v>
      </c>
      <c r="B129" t="s">
        <v>591</v>
      </c>
      <c r="C129" t="s">
        <v>92</v>
      </c>
      <c r="D129" t="s">
        <v>1049</v>
      </c>
      <c r="E129" t="s">
        <v>1050</v>
      </c>
      <c r="F129" t="s">
        <v>1051</v>
      </c>
      <c r="G129" t="s">
        <v>651</v>
      </c>
      <c r="H129" t="s">
        <v>1052</v>
      </c>
      <c r="I129" t="s">
        <v>376</v>
      </c>
      <c r="J129" t="s">
        <v>221</v>
      </c>
    </row>
    <row r="130" spans="1:10">
      <c r="A130">
        <v>129</v>
      </c>
      <c r="B130" t="s">
        <v>591</v>
      </c>
      <c r="C130" t="s">
        <v>92</v>
      </c>
      <c r="D130" t="s">
        <v>1053</v>
      </c>
      <c r="E130" t="s">
        <v>1054</v>
      </c>
      <c r="F130" t="s">
        <v>1055</v>
      </c>
      <c r="G130" t="s">
        <v>655</v>
      </c>
      <c r="H130" t="s">
        <v>376</v>
      </c>
      <c r="I130" t="s">
        <v>376</v>
      </c>
      <c r="J130" t="s">
        <v>221</v>
      </c>
    </row>
    <row r="131" spans="1:10">
      <c r="A131">
        <v>130</v>
      </c>
      <c r="B131" t="s">
        <v>591</v>
      </c>
      <c r="C131" t="s">
        <v>92</v>
      </c>
      <c r="D131" t="s">
        <v>1056</v>
      </c>
      <c r="E131" t="s">
        <v>1057</v>
      </c>
      <c r="F131" t="s">
        <v>1058</v>
      </c>
      <c r="G131" t="s">
        <v>724</v>
      </c>
      <c r="H131" t="s">
        <v>376</v>
      </c>
      <c r="I131" t="s">
        <v>376</v>
      </c>
      <c r="J131" t="s">
        <v>221</v>
      </c>
    </row>
    <row r="132" spans="1:10">
      <c r="A132">
        <v>131</v>
      </c>
      <c r="B132" t="s">
        <v>591</v>
      </c>
      <c r="C132" t="s">
        <v>92</v>
      </c>
      <c r="D132" t="s">
        <v>1059</v>
      </c>
      <c r="E132" t="s">
        <v>1060</v>
      </c>
      <c r="F132" t="s">
        <v>1061</v>
      </c>
      <c r="G132" t="s">
        <v>732</v>
      </c>
      <c r="H132" t="s">
        <v>376</v>
      </c>
      <c r="I132" t="s">
        <v>376</v>
      </c>
      <c r="J132" t="s">
        <v>221</v>
      </c>
    </row>
    <row r="133" spans="1:10">
      <c r="A133">
        <v>132</v>
      </c>
      <c r="B133" t="s">
        <v>591</v>
      </c>
      <c r="C133" t="s">
        <v>92</v>
      </c>
      <c r="D133" t="s">
        <v>1062</v>
      </c>
      <c r="E133" t="s">
        <v>1063</v>
      </c>
      <c r="F133" t="s">
        <v>1064</v>
      </c>
      <c r="G133" t="s">
        <v>662</v>
      </c>
      <c r="H133" t="s">
        <v>1065</v>
      </c>
      <c r="I133" t="s">
        <v>376</v>
      </c>
      <c r="J133" t="s">
        <v>221</v>
      </c>
    </row>
    <row r="134" spans="1:10">
      <c r="A134">
        <v>133</v>
      </c>
      <c r="B134" t="s">
        <v>591</v>
      </c>
      <c r="C134" t="s">
        <v>92</v>
      </c>
      <c r="D134" t="s">
        <v>1066</v>
      </c>
      <c r="E134" t="s">
        <v>1067</v>
      </c>
      <c r="F134" t="s">
        <v>1068</v>
      </c>
      <c r="G134" t="s">
        <v>842</v>
      </c>
      <c r="H134" t="s">
        <v>1069</v>
      </c>
      <c r="I134" t="s">
        <v>376</v>
      </c>
      <c r="J134" t="s">
        <v>221</v>
      </c>
    </row>
    <row r="135" spans="1:10">
      <c r="A135">
        <v>134</v>
      </c>
      <c r="B135" t="s">
        <v>591</v>
      </c>
      <c r="C135" t="s">
        <v>92</v>
      </c>
      <c r="D135" t="s">
        <v>1070</v>
      </c>
      <c r="E135" t="s">
        <v>1071</v>
      </c>
      <c r="F135" t="s">
        <v>1072</v>
      </c>
      <c r="G135" t="s">
        <v>613</v>
      </c>
      <c r="H135" t="s">
        <v>1073</v>
      </c>
      <c r="I135" t="s">
        <v>376</v>
      </c>
      <c r="J135" t="s">
        <v>221</v>
      </c>
    </row>
    <row r="136" spans="1:10">
      <c r="A136">
        <v>135</v>
      </c>
      <c r="B136" t="s">
        <v>591</v>
      </c>
      <c r="C136" t="s">
        <v>92</v>
      </c>
      <c r="D136" t="s">
        <v>1074</v>
      </c>
      <c r="E136" t="s">
        <v>1075</v>
      </c>
      <c r="F136" t="s">
        <v>1076</v>
      </c>
      <c r="G136" t="s">
        <v>662</v>
      </c>
      <c r="H136" t="s">
        <v>376</v>
      </c>
      <c r="I136" t="s">
        <v>376</v>
      </c>
      <c r="J136" t="s">
        <v>221</v>
      </c>
    </row>
    <row r="137" spans="1:10">
      <c r="A137">
        <v>136</v>
      </c>
      <c r="B137" t="s">
        <v>591</v>
      </c>
      <c r="C137" t="s">
        <v>92</v>
      </c>
      <c r="D137" t="s">
        <v>1077</v>
      </c>
      <c r="E137" t="s">
        <v>1078</v>
      </c>
      <c r="F137" t="s">
        <v>1079</v>
      </c>
      <c r="G137" t="s">
        <v>724</v>
      </c>
      <c r="H137" t="s">
        <v>1080</v>
      </c>
      <c r="I137" t="s">
        <v>376</v>
      </c>
      <c r="J137" t="s">
        <v>221</v>
      </c>
    </row>
    <row r="138" spans="1:10">
      <c r="A138">
        <v>137</v>
      </c>
      <c r="B138" t="s">
        <v>591</v>
      </c>
      <c r="C138" t="s">
        <v>92</v>
      </c>
      <c r="D138" t="s">
        <v>1081</v>
      </c>
      <c r="E138" t="s">
        <v>1082</v>
      </c>
      <c r="F138" t="s">
        <v>1083</v>
      </c>
      <c r="G138" t="s">
        <v>662</v>
      </c>
      <c r="H138" t="s">
        <v>1084</v>
      </c>
      <c r="I138" t="s">
        <v>376</v>
      </c>
      <c r="J138" t="s">
        <v>221</v>
      </c>
    </row>
    <row r="139" spans="1:10">
      <c r="A139">
        <v>138</v>
      </c>
      <c r="B139" t="s">
        <v>591</v>
      </c>
      <c r="C139" t="s">
        <v>92</v>
      </c>
      <c r="D139" t="s">
        <v>1085</v>
      </c>
      <c r="E139" t="s">
        <v>1086</v>
      </c>
      <c r="F139" t="s">
        <v>1087</v>
      </c>
      <c r="G139" t="s">
        <v>631</v>
      </c>
      <c r="H139" t="s">
        <v>376</v>
      </c>
      <c r="I139" t="s">
        <v>376</v>
      </c>
      <c r="J139" t="s">
        <v>221</v>
      </c>
    </row>
    <row r="140" spans="1:10">
      <c r="A140">
        <v>139</v>
      </c>
      <c r="B140" t="s">
        <v>591</v>
      </c>
      <c r="C140" t="s">
        <v>92</v>
      </c>
      <c r="D140" t="s">
        <v>1088</v>
      </c>
      <c r="E140" t="s">
        <v>1089</v>
      </c>
      <c r="F140" t="s">
        <v>1090</v>
      </c>
      <c r="G140" t="s">
        <v>800</v>
      </c>
      <c r="H140" t="s">
        <v>1091</v>
      </c>
      <c r="I140" t="s">
        <v>376</v>
      </c>
      <c r="J140" t="s">
        <v>221</v>
      </c>
    </row>
    <row r="141" spans="1:10">
      <c r="A141">
        <v>140</v>
      </c>
      <c r="B141" t="s">
        <v>591</v>
      </c>
      <c r="C141" t="s">
        <v>92</v>
      </c>
      <c r="D141" t="s">
        <v>1092</v>
      </c>
      <c r="E141" t="s">
        <v>1093</v>
      </c>
      <c r="F141" t="s">
        <v>1094</v>
      </c>
      <c r="G141" t="s">
        <v>870</v>
      </c>
      <c r="H141" t="s">
        <v>376</v>
      </c>
      <c r="I141" t="s">
        <v>376</v>
      </c>
      <c r="J141" t="s">
        <v>221</v>
      </c>
    </row>
    <row r="142" spans="1:10">
      <c r="A142">
        <v>141</v>
      </c>
      <c r="B142" t="s">
        <v>591</v>
      </c>
      <c r="C142" t="s">
        <v>92</v>
      </c>
      <c r="D142" t="s">
        <v>1095</v>
      </c>
      <c r="E142" t="s">
        <v>1096</v>
      </c>
      <c r="F142" t="s">
        <v>1097</v>
      </c>
      <c r="G142" t="s">
        <v>724</v>
      </c>
      <c r="H142" t="s">
        <v>376</v>
      </c>
      <c r="I142" t="s">
        <v>376</v>
      </c>
      <c r="J142" t="s">
        <v>221</v>
      </c>
    </row>
    <row r="143" spans="1:10">
      <c r="A143">
        <v>142</v>
      </c>
      <c r="B143" t="s">
        <v>591</v>
      </c>
      <c r="C143" t="s">
        <v>92</v>
      </c>
      <c r="D143" t="s">
        <v>1098</v>
      </c>
      <c r="E143" t="s">
        <v>1099</v>
      </c>
      <c r="F143" t="s">
        <v>1100</v>
      </c>
      <c r="G143" t="s">
        <v>692</v>
      </c>
      <c r="H143" t="s">
        <v>1101</v>
      </c>
      <c r="I143" t="s">
        <v>376</v>
      </c>
      <c r="J143" t="s">
        <v>221</v>
      </c>
    </row>
    <row r="144" spans="1:10">
      <c r="A144">
        <v>143</v>
      </c>
      <c r="B144" t="s">
        <v>591</v>
      </c>
      <c r="C144" t="s">
        <v>92</v>
      </c>
      <c r="D144" t="s">
        <v>1102</v>
      </c>
      <c r="E144" t="s">
        <v>1103</v>
      </c>
      <c r="F144" t="s">
        <v>1104</v>
      </c>
      <c r="G144" t="s">
        <v>605</v>
      </c>
      <c r="H144" t="s">
        <v>1105</v>
      </c>
      <c r="I144" t="s">
        <v>376</v>
      </c>
      <c r="J144" t="s">
        <v>221</v>
      </c>
    </row>
    <row r="145" spans="1:10">
      <c r="A145">
        <v>144</v>
      </c>
      <c r="B145" t="s">
        <v>591</v>
      </c>
      <c r="C145" t="s">
        <v>92</v>
      </c>
      <c r="D145" t="s">
        <v>1106</v>
      </c>
      <c r="E145" t="s">
        <v>1107</v>
      </c>
      <c r="F145" t="s">
        <v>1108</v>
      </c>
      <c r="G145" t="s">
        <v>739</v>
      </c>
      <c r="H145" t="s">
        <v>376</v>
      </c>
      <c r="I145" t="s">
        <v>376</v>
      </c>
      <c r="J145" t="s">
        <v>221</v>
      </c>
    </row>
    <row r="146" spans="1:10">
      <c r="A146">
        <v>145</v>
      </c>
      <c r="B146" t="s">
        <v>591</v>
      </c>
      <c r="C146" t="s">
        <v>92</v>
      </c>
      <c r="D146" t="s">
        <v>1109</v>
      </c>
      <c r="E146" t="s">
        <v>1110</v>
      </c>
      <c r="F146" t="s">
        <v>1111</v>
      </c>
      <c r="G146" t="s">
        <v>709</v>
      </c>
      <c r="H146" t="s">
        <v>1112</v>
      </c>
      <c r="I146" t="s">
        <v>376</v>
      </c>
      <c r="J146" t="s">
        <v>221</v>
      </c>
    </row>
    <row r="147" spans="1:10">
      <c r="A147">
        <v>146</v>
      </c>
      <c r="B147" t="s">
        <v>591</v>
      </c>
      <c r="C147" t="s">
        <v>92</v>
      </c>
      <c r="D147" t="s">
        <v>1113</v>
      </c>
      <c r="E147" t="s">
        <v>1114</v>
      </c>
      <c r="F147" t="s">
        <v>1115</v>
      </c>
      <c r="G147" t="s">
        <v>717</v>
      </c>
      <c r="H147" t="s">
        <v>376</v>
      </c>
      <c r="I147" t="s">
        <v>376</v>
      </c>
      <c r="J147" t="s">
        <v>221</v>
      </c>
    </row>
    <row r="148" spans="1:10">
      <c r="A148">
        <v>147</v>
      </c>
      <c r="B148" t="s">
        <v>591</v>
      </c>
      <c r="C148" t="s">
        <v>92</v>
      </c>
      <c r="D148" t="s">
        <v>1116</v>
      </c>
      <c r="E148" t="s">
        <v>1117</v>
      </c>
      <c r="F148" t="s">
        <v>1118</v>
      </c>
      <c r="G148" t="s">
        <v>1119</v>
      </c>
      <c r="H148" t="s">
        <v>376</v>
      </c>
      <c r="I148" t="s">
        <v>376</v>
      </c>
      <c r="J148" t="s">
        <v>221</v>
      </c>
    </row>
    <row r="149" spans="1:10">
      <c r="A149">
        <v>148</v>
      </c>
      <c r="B149" t="s">
        <v>591</v>
      </c>
      <c r="C149" t="s">
        <v>92</v>
      </c>
      <c r="D149" t="s">
        <v>1120</v>
      </c>
      <c r="E149" t="s">
        <v>1121</v>
      </c>
      <c r="F149" t="s">
        <v>1122</v>
      </c>
      <c r="G149" t="s">
        <v>739</v>
      </c>
      <c r="H149" t="s">
        <v>376</v>
      </c>
      <c r="I149" t="s">
        <v>376</v>
      </c>
      <c r="J149" t="s">
        <v>221</v>
      </c>
    </row>
    <row r="150" spans="1:10">
      <c r="A150">
        <v>149</v>
      </c>
      <c r="B150" t="s">
        <v>591</v>
      </c>
      <c r="C150" t="s">
        <v>92</v>
      </c>
      <c r="D150" t="s">
        <v>1123</v>
      </c>
      <c r="E150" t="s">
        <v>1124</v>
      </c>
      <c r="F150" t="s">
        <v>1125</v>
      </c>
      <c r="G150" t="s">
        <v>739</v>
      </c>
      <c r="H150" t="s">
        <v>376</v>
      </c>
      <c r="I150" t="s">
        <v>376</v>
      </c>
      <c r="J150" t="s">
        <v>221</v>
      </c>
    </row>
    <row r="151" spans="1:10">
      <c r="A151">
        <v>150</v>
      </c>
      <c r="B151" t="s">
        <v>591</v>
      </c>
      <c r="C151" t="s">
        <v>92</v>
      </c>
      <c r="D151" t="s">
        <v>1126</v>
      </c>
      <c r="E151" t="s">
        <v>1127</v>
      </c>
      <c r="F151" t="s">
        <v>1128</v>
      </c>
      <c r="G151" t="s">
        <v>609</v>
      </c>
      <c r="H151" t="s">
        <v>376</v>
      </c>
      <c r="I151" t="s">
        <v>376</v>
      </c>
      <c r="J151" t="s">
        <v>221</v>
      </c>
    </row>
    <row r="152" spans="1:10">
      <c r="A152">
        <v>151</v>
      </c>
      <c r="B152" t="s">
        <v>591</v>
      </c>
      <c r="C152" t="s">
        <v>92</v>
      </c>
      <c r="D152" t="s">
        <v>1129</v>
      </c>
      <c r="E152" t="s">
        <v>1130</v>
      </c>
      <c r="F152" t="s">
        <v>1131</v>
      </c>
      <c r="G152" t="s">
        <v>965</v>
      </c>
      <c r="H152" t="s">
        <v>376</v>
      </c>
      <c r="I152" t="s">
        <v>376</v>
      </c>
      <c r="J152" t="s">
        <v>221</v>
      </c>
    </row>
    <row r="153" spans="1:10">
      <c r="A153">
        <v>152</v>
      </c>
      <c r="B153" t="s">
        <v>591</v>
      </c>
      <c r="C153" t="s">
        <v>92</v>
      </c>
      <c r="D153" t="s">
        <v>1132</v>
      </c>
      <c r="E153" t="s">
        <v>1133</v>
      </c>
      <c r="F153" t="s">
        <v>1134</v>
      </c>
      <c r="G153" t="s">
        <v>870</v>
      </c>
      <c r="H153" t="s">
        <v>376</v>
      </c>
      <c r="I153" t="s">
        <v>376</v>
      </c>
      <c r="J153" t="s">
        <v>221</v>
      </c>
    </row>
    <row r="154" spans="1:10">
      <c r="A154">
        <v>153</v>
      </c>
      <c r="B154" t="s">
        <v>591</v>
      </c>
      <c r="C154" t="s">
        <v>92</v>
      </c>
      <c r="D154" t="s">
        <v>1135</v>
      </c>
      <c r="E154" t="s">
        <v>1136</v>
      </c>
      <c r="F154" t="s">
        <v>1137</v>
      </c>
      <c r="G154" t="s">
        <v>724</v>
      </c>
      <c r="H154" t="s">
        <v>376</v>
      </c>
      <c r="I154" t="s">
        <v>376</v>
      </c>
      <c r="J154" t="s">
        <v>221</v>
      </c>
    </row>
    <row r="155" spans="1:10">
      <c r="A155">
        <v>154</v>
      </c>
      <c r="B155" t="s">
        <v>591</v>
      </c>
      <c r="C155" t="s">
        <v>92</v>
      </c>
      <c r="D155" t="s">
        <v>1138</v>
      </c>
      <c r="E155" t="s">
        <v>1139</v>
      </c>
      <c r="F155" t="s">
        <v>1140</v>
      </c>
      <c r="G155" t="s">
        <v>870</v>
      </c>
      <c r="H155" t="s">
        <v>376</v>
      </c>
      <c r="I155" t="s">
        <v>376</v>
      </c>
      <c r="J155" t="s">
        <v>221</v>
      </c>
    </row>
    <row r="156" spans="1:10">
      <c r="A156">
        <v>155</v>
      </c>
      <c r="B156" t="s">
        <v>591</v>
      </c>
      <c r="C156" t="s">
        <v>92</v>
      </c>
      <c r="D156" t="s">
        <v>1141</v>
      </c>
      <c r="E156" t="s">
        <v>1142</v>
      </c>
      <c r="F156" t="s">
        <v>1143</v>
      </c>
      <c r="G156" t="s">
        <v>732</v>
      </c>
      <c r="H156" t="s">
        <v>376</v>
      </c>
      <c r="I156" t="s">
        <v>376</v>
      </c>
      <c r="J156" t="s">
        <v>221</v>
      </c>
    </row>
    <row r="157" spans="1:10">
      <c r="A157">
        <v>156</v>
      </c>
      <c r="B157" t="s">
        <v>591</v>
      </c>
      <c r="C157" t="s">
        <v>92</v>
      </c>
      <c r="D157" t="s">
        <v>1144</v>
      </c>
      <c r="E157" t="s">
        <v>1145</v>
      </c>
      <c r="F157" t="s">
        <v>1146</v>
      </c>
      <c r="G157" t="s">
        <v>631</v>
      </c>
      <c r="H157" t="s">
        <v>764</v>
      </c>
      <c r="I157" t="s">
        <v>376</v>
      </c>
      <c r="J157" t="s">
        <v>221</v>
      </c>
    </row>
    <row r="158" spans="1:10">
      <c r="A158">
        <v>157</v>
      </c>
      <c r="B158" t="s">
        <v>591</v>
      </c>
      <c r="C158" t="s">
        <v>92</v>
      </c>
      <c r="D158" t="s">
        <v>1147</v>
      </c>
      <c r="E158" t="s">
        <v>1148</v>
      </c>
      <c r="F158" t="s">
        <v>1149</v>
      </c>
      <c r="G158" t="s">
        <v>1150</v>
      </c>
      <c r="H158" t="s">
        <v>376</v>
      </c>
      <c r="I158" t="s">
        <v>376</v>
      </c>
      <c r="J158" t="s">
        <v>221</v>
      </c>
    </row>
    <row r="159" spans="1:10">
      <c r="A159">
        <v>158</v>
      </c>
      <c r="B159" t="s">
        <v>591</v>
      </c>
      <c r="C159" t="s">
        <v>92</v>
      </c>
      <c r="D159" t="s">
        <v>1151</v>
      </c>
      <c r="E159" t="s">
        <v>1152</v>
      </c>
      <c r="F159" t="s">
        <v>994</v>
      </c>
      <c r="G159" t="s">
        <v>1153</v>
      </c>
      <c r="H159" t="s">
        <v>376</v>
      </c>
      <c r="I159" t="s">
        <v>376</v>
      </c>
      <c r="J159" t="s">
        <v>221</v>
      </c>
    </row>
    <row r="160" spans="1:10">
      <c r="A160">
        <v>159</v>
      </c>
      <c r="B160" t="s">
        <v>591</v>
      </c>
      <c r="C160" t="s">
        <v>92</v>
      </c>
      <c r="D160" t="s">
        <v>1154</v>
      </c>
      <c r="E160" t="s">
        <v>1155</v>
      </c>
      <c r="F160" t="s">
        <v>994</v>
      </c>
      <c r="G160" t="s">
        <v>1156</v>
      </c>
      <c r="H160" t="s">
        <v>376</v>
      </c>
      <c r="I160" t="s">
        <v>376</v>
      </c>
      <c r="J160" t="s">
        <v>221</v>
      </c>
    </row>
    <row r="161" spans="1:10">
      <c r="A161">
        <v>160</v>
      </c>
      <c r="B161" t="s">
        <v>591</v>
      </c>
      <c r="C161" t="s">
        <v>92</v>
      </c>
      <c r="D161" t="s">
        <v>1157</v>
      </c>
      <c r="E161" t="s">
        <v>1158</v>
      </c>
      <c r="F161" t="s">
        <v>994</v>
      </c>
      <c r="G161" t="s">
        <v>1159</v>
      </c>
      <c r="H161" t="s">
        <v>376</v>
      </c>
      <c r="I161" t="s">
        <v>376</v>
      </c>
      <c r="J161" t="s">
        <v>221</v>
      </c>
    </row>
    <row r="162" spans="1:10">
      <c r="A162">
        <v>161</v>
      </c>
      <c r="B162" t="s">
        <v>591</v>
      </c>
      <c r="C162" t="s">
        <v>92</v>
      </c>
      <c r="D162" t="s">
        <v>1160</v>
      </c>
      <c r="E162" t="s">
        <v>1161</v>
      </c>
      <c r="F162" t="s">
        <v>1162</v>
      </c>
      <c r="G162" t="s">
        <v>724</v>
      </c>
      <c r="H162" t="s">
        <v>376</v>
      </c>
      <c r="I162" t="s">
        <v>376</v>
      </c>
      <c r="J162" t="s">
        <v>221</v>
      </c>
    </row>
    <row r="163" spans="1:10">
      <c r="A163">
        <v>162</v>
      </c>
      <c r="B163" t="s">
        <v>591</v>
      </c>
      <c r="C163" t="s">
        <v>92</v>
      </c>
      <c r="D163" t="s">
        <v>1163</v>
      </c>
      <c r="E163" t="s">
        <v>1164</v>
      </c>
      <c r="F163" t="s">
        <v>1165</v>
      </c>
      <c r="G163" t="s">
        <v>662</v>
      </c>
      <c r="H163" t="s">
        <v>376</v>
      </c>
      <c r="I163" t="s">
        <v>376</v>
      </c>
      <c r="J163" t="s">
        <v>221</v>
      </c>
    </row>
    <row r="164" spans="1:10">
      <c r="A164">
        <v>163</v>
      </c>
      <c r="B164" t="s">
        <v>591</v>
      </c>
      <c r="C164" t="s">
        <v>92</v>
      </c>
      <c r="D164" t="s">
        <v>1166</v>
      </c>
      <c r="E164" t="s">
        <v>1167</v>
      </c>
      <c r="F164" t="s">
        <v>1168</v>
      </c>
      <c r="G164" t="s">
        <v>631</v>
      </c>
      <c r="H164" t="s">
        <v>376</v>
      </c>
      <c r="I164" t="s">
        <v>376</v>
      </c>
      <c r="J164" t="s">
        <v>221</v>
      </c>
    </row>
    <row r="165" spans="1:10">
      <c r="A165">
        <v>164</v>
      </c>
      <c r="B165" t="s">
        <v>591</v>
      </c>
      <c r="C165" t="s">
        <v>92</v>
      </c>
      <c r="D165" t="s">
        <v>1169</v>
      </c>
      <c r="E165" t="s">
        <v>1170</v>
      </c>
      <c r="F165" t="s">
        <v>1171</v>
      </c>
      <c r="G165" t="s">
        <v>709</v>
      </c>
      <c r="H165" t="s">
        <v>376</v>
      </c>
      <c r="I165" t="s">
        <v>1172</v>
      </c>
      <c r="J165" t="s">
        <v>221</v>
      </c>
    </row>
    <row r="166" spans="1:10">
      <c r="A166">
        <v>165</v>
      </c>
      <c r="B166" t="s">
        <v>591</v>
      </c>
      <c r="C166" t="s">
        <v>92</v>
      </c>
      <c r="D166" t="s">
        <v>1173</v>
      </c>
      <c r="E166" t="s">
        <v>1174</v>
      </c>
      <c r="F166" t="s">
        <v>1175</v>
      </c>
      <c r="G166" t="s">
        <v>763</v>
      </c>
      <c r="H166" t="s">
        <v>376</v>
      </c>
      <c r="I166" t="s">
        <v>376</v>
      </c>
      <c r="J166" t="s">
        <v>221</v>
      </c>
    </row>
    <row r="167" spans="1:10">
      <c r="A167">
        <v>166</v>
      </c>
      <c r="B167" t="s">
        <v>591</v>
      </c>
      <c r="C167" t="s">
        <v>92</v>
      </c>
      <c r="D167" t="s">
        <v>1176</v>
      </c>
      <c r="E167" t="s">
        <v>1177</v>
      </c>
      <c r="F167" t="s">
        <v>1178</v>
      </c>
      <c r="G167" t="s">
        <v>651</v>
      </c>
      <c r="H167" t="s">
        <v>376</v>
      </c>
      <c r="I167" t="s">
        <v>851</v>
      </c>
      <c r="J167" t="s">
        <v>221</v>
      </c>
    </row>
    <row r="168" spans="1:10">
      <c r="A168">
        <v>167</v>
      </c>
      <c r="B168" t="s">
        <v>591</v>
      </c>
      <c r="C168" t="s">
        <v>92</v>
      </c>
      <c r="D168" t="s">
        <v>1179</v>
      </c>
      <c r="E168" t="s">
        <v>1180</v>
      </c>
      <c r="F168" t="s">
        <v>1181</v>
      </c>
      <c r="G168" t="s">
        <v>631</v>
      </c>
      <c r="H168" t="s">
        <v>376</v>
      </c>
      <c r="I168" t="s">
        <v>376</v>
      </c>
      <c r="J168" t="s">
        <v>221</v>
      </c>
    </row>
    <row r="169" spans="1:10">
      <c r="A169">
        <v>168</v>
      </c>
      <c r="B169" t="s">
        <v>591</v>
      </c>
      <c r="C169" t="s">
        <v>92</v>
      </c>
      <c r="D169" t="s">
        <v>1182</v>
      </c>
      <c r="E169" t="s">
        <v>1183</v>
      </c>
      <c r="F169" t="s">
        <v>1184</v>
      </c>
      <c r="G169" t="s">
        <v>609</v>
      </c>
      <c r="H169" t="s">
        <v>376</v>
      </c>
      <c r="I169" t="s">
        <v>851</v>
      </c>
      <c r="J169" t="s">
        <v>221</v>
      </c>
    </row>
    <row r="170" spans="1:10">
      <c r="A170">
        <v>169</v>
      </c>
      <c r="B170" t="s">
        <v>591</v>
      </c>
      <c r="C170" t="s">
        <v>92</v>
      </c>
      <c r="D170" t="s">
        <v>1185</v>
      </c>
      <c r="E170" t="s">
        <v>1186</v>
      </c>
      <c r="F170" t="s">
        <v>1187</v>
      </c>
      <c r="G170" t="s">
        <v>800</v>
      </c>
      <c r="H170" t="s">
        <v>376</v>
      </c>
      <c r="I170" t="s">
        <v>376</v>
      </c>
      <c r="J170" t="s">
        <v>221</v>
      </c>
    </row>
    <row r="171" spans="1:10">
      <c r="A171">
        <v>170</v>
      </c>
      <c r="B171" t="s">
        <v>591</v>
      </c>
      <c r="C171" t="s">
        <v>92</v>
      </c>
      <c r="D171" t="s">
        <v>1188</v>
      </c>
      <c r="E171" t="s">
        <v>1189</v>
      </c>
      <c r="F171" t="s">
        <v>1190</v>
      </c>
      <c r="G171" t="s">
        <v>631</v>
      </c>
      <c r="H171" t="s">
        <v>764</v>
      </c>
      <c r="I171" t="s">
        <v>376</v>
      </c>
      <c r="J171" t="s">
        <v>221</v>
      </c>
    </row>
    <row r="172" spans="1:10">
      <c r="A172">
        <v>171</v>
      </c>
      <c r="B172" t="s">
        <v>591</v>
      </c>
      <c r="C172" t="s">
        <v>92</v>
      </c>
      <c r="D172" t="s">
        <v>1191</v>
      </c>
      <c r="E172" t="s">
        <v>1192</v>
      </c>
      <c r="F172" t="s">
        <v>1193</v>
      </c>
      <c r="G172" t="s">
        <v>631</v>
      </c>
      <c r="H172" t="s">
        <v>376</v>
      </c>
      <c r="I172" t="s">
        <v>376</v>
      </c>
      <c r="J172" t="s">
        <v>221</v>
      </c>
    </row>
    <row r="173" spans="1:10">
      <c r="A173">
        <v>172</v>
      </c>
      <c r="B173" t="s">
        <v>591</v>
      </c>
      <c r="C173" t="s">
        <v>92</v>
      </c>
      <c r="D173" t="s">
        <v>1194</v>
      </c>
      <c r="E173" t="s">
        <v>1195</v>
      </c>
      <c r="F173" t="s">
        <v>1196</v>
      </c>
      <c r="G173" t="s">
        <v>1197</v>
      </c>
      <c r="H173" t="s">
        <v>376</v>
      </c>
      <c r="I173" t="s">
        <v>710</v>
      </c>
      <c r="J173" t="s">
        <v>221</v>
      </c>
    </row>
    <row r="174" spans="1:10">
      <c r="A174">
        <v>173</v>
      </c>
      <c r="B174" t="s">
        <v>591</v>
      </c>
      <c r="C174" t="s">
        <v>92</v>
      </c>
      <c r="D174" t="s">
        <v>1198</v>
      </c>
      <c r="E174" t="s">
        <v>1199</v>
      </c>
      <c r="F174" t="s">
        <v>1200</v>
      </c>
      <c r="G174" t="s">
        <v>709</v>
      </c>
      <c r="H174" t="s">
        <v>376</v>
      </c>
      <c r="I174" t="s">
        <v>376</v>
      </c>
      <c r="J174" t="s">
        <v>221</v>
      </c>
    </row>
    <row r="175" spans="1:10">
      <c r="A175">
        <v>174</v>
      </c>
      <c r="B175" t="s">
        <v>591</v>
      </c>
      <c r="C175" t="s">
        <v>92</v>
      </c>
      <c r="D175" t="s">
        <v>1201</v>
      </c>
      <c r="E175" t="s">
        <v>1202</v>
      </c>
      <c r="F175" t="s">
        <v>1203</v>
      </c>
      <c r="G175" t="s">
        <v>870</v>
      </c>
      <c r="H175" t="s">
        <v>376</v>
      </c>
      <c r="I175" t="s">
        <v>376</v>
      </c>
      <c r="J175" t="s">
        <v>221</v>
      </c>
    </row>
    <row r="176" spans="1:10">
      <c r="A176">
        <v>175</v>
      </c>
      <c r="B176" t="s">
        <v>591</v>
      </c>
      <c r="C176" t="s">
        <v>92</v>
      </c>
      <c r="D176" t="s">
        <v>1204</v>
      </c>
      <c r="E176" t="s">
        <v>1205</v>
      </c>
      <c r="F176" t="s">
        <v>1206</v>
      </c>
      <c r="G176" t="s">
        <v>763</v>
      </c>
      <c r="H176" t="s">
        <v>376</v>
      </c>
      <c r="I176" t="s">
        <v>688</v>
      </c>
      <c r="J176" t="s">
        <v>221</v>
      </c>
    </row>
    <row r="177" spans="1:10">
      <c r="A177">
        <v>176</v>
      </c>
      <c r="B177" t="s">
        <v>591</v>
      </c>
      <c r="C177" t="s">
        <v>92</v>
      </c>
      <c r="D177" t="s">
        <v>1207</v>
      </c>
      <c r="E177" t="s">
        <v>1208</v>
      </c>
      <c r="F177" t="s">
        <v>1209</v>
      </c>
      <c r="G177" t="s">
        <v>763</v>
      </c>
      <c r="H177" t="s">
        <v>376</v>
      </c>
      <c r="I177" t="s">
        <v>376</v>
      </c>
      <c r="J177" t="s">
        <v>221</v>
      </c>
    </row>
    <row r="178" spans="1:10">
      <c r="A178">
        <v>177</v>
      </c>
      <c r="B178" t="s">
        <v>591</v>
      </c>
      <c r="C178" t="s">
        <v>92</v>
      </c>
      <c r="D178" t="s">
        <v>1210</v>
      </c>
      <c r="E178" t="s">
        <v>1211</v>
      </c>
      <c r="F178" t="s">
        <v>1212</v>
      </c>
      <c r="G178" t="s">
        <v>717</v>
      </c>
      <c r="H178" t="s">
        <v>376</v>
      </c>
      <c r="I178" t="s">
        <v>376</v>
      </c>
      <c r="J178" t="s">
        <v>221</v>
      </c>
    </row>
    <row r="179" spans="1:10">
      <c r="A179">
        <v>178</v>
      </c>
      <c r="B179" t="s">
        <v>591</v>
      </c>
      <c r="C179" t="s">
        <v>92</v>
      </c>
      <c r="D179" t="s">
        <v>1213</v>
      </c>
      <c r="E179" t="s">
        <v>1214</v>
      </c>
      <c r="F179" t="s">
        <v>1215</v>
      </c>
      <c r="G179" t="s">
        <v>674</v>
      </c>
      <c r="H179" t="s">
        <v>376</v>
      </c>
      <c r="I179" t="s">
        <v>376</v>
      </c>
      <c r="J179" t="s">
        <v>221</v>
      </c>
    </row>
    <row r="180" spans="1:10">
      <c r="A180">
        <v>179</v>
      </c>
      <c r="B180" t="s">
        <v>591</v>
      </c>
      <c r="C180" t="s">
        <v>92</v>
      </c>
      <c r="D180" t="s">
        <v>1216</v>
      </c>
      <c r="E180" t="s">
        <v>1217</v>
      </c>
      <c r="F180" t="s">
        <v>1218</v>
      </c>
      <c r="G180" t="s">
        <v>631</v>
      </c>
      <c r="H180" t="s">
        <v>376</v>
      </c>
      <c r="I180" t="s">
        <v>376</v>
      </c>
      <c r="J180" t="s">
        <v>221</v>
      </c>
    </row>
    <row r="181" spans="1:10">
      <c r="A181">
        <v>180</v>
      </c>
      <c r="B181" t="s">
        <v>591</v>
      </c>
      <c r="C181" t="s">
        <v>92</v>
      </c>
      <c r="D181" t="s">
        <v>1219</v>
      </c>
      <c r="E181" t="s">
        <v>1220</v>
      </c>
      <c r="F181" t="s">
        <v>1221</v>
      </c>
      <c r="G181" t="s">
        <v>870</v>
      </c>
      <c r="H181" t="s">
        <v>376</v>
      </c>
      <c r="I181" t="s">
        <v>376</v>
      </c>
      <c r="J181" t="s">
        <v>221</v>
      </c>
    </row>
    <row r="182" spans="1:10">
      <c r="A182">
        <v>181</v>
      </c>
      <c r="B182" t="s">
        <v>591</v>
      </c>
      <c r="C182" t="s">
        <v>92</v>
      </c>
      <c r="D182" t="s">
        <v>1222</v>
      </c>
      <c r="E182" t="s">
        <v>1223</v>
      </c>
      <c r="F182" t="s">
        <v>1224</v>
      </c>
      <c r="G182" t="s">
        <v>870</v>
      </c>
      <c r="H182" t="s">
        <v>376</v>
      </c>
      <c r="I182" t="s">
        <v>376</v>
      </c>
      <c r="J182" t="s">
        <v>221</v>
      </c>
    </row>
    <row r="183" spans="1:10">
      <c r="A183">
        <v>182</v>
      </c>
      <c r="B183" t="s">
        <v>591</v>
      </c>
      <c r="C183" t="s">
        <v>92</v>
      </c>
      <c r="D183" t="s">
        <v>1225</v>
      </c>
      <c r="E183" t="s">
        <v>1226</v>
      </c>
      <c r="F183" t="s">
        <v>1227</v>
      </c>
      <c r="G183" t="s">
        <v>609</v>
      </c>
      <c r="H183" t="s">
        <v>1031</v>
      </c>
      <c r="I183" t="s">
        <v>376</v>
      </c>
      <c r="J183" t="s">
        <v>221</v>
      </c>
    </row>
    <row r="184" spans="1:10">
      <c r="A184">
        <v>183</v>
      </c>
      <c r="B184" t="s">
        <v>591</v>
      </c>
      <c r="C184" t="s">
        <v>92</v>
      </c>
      <c r="D184" t="s">
        <v>1228</v>
      </c>
      <c r="E184" t="s">
        <v>1229</v>
      </c>
      <c r="F184" t="s">
        <v>1230</v>
      </c>
      <c r="G184" t="s">
        <v>739</v>
      </c>
      <c r="H184" t="s">
        <v>376</v>
      </c>
      <c r="I184" t="s">
        <v>376</v>
      </c>
      <c r="J184" t="s">
        <v>221</v>
      </c>
    </row>
    <row r="185" spans="1:10">
      <c r="A185">
        <v>184</v>
      </c>
      <c r="B185" t="s">
        <v>591</v>
      </c>
      <c r="C185" t="s">
        <v>92</v>
      </c>
      <c r="D185" t="s">
        <v>1231</v>
      </c>
      <c r="E185" t="s">
        <v>1232</v>
      </c>
      <c r="F185" t="s">
        <v>1233</v>
      </c>
      <c r="G185" t="s">
        <v>739</v>
      </c>
      <c r="H185" t="s">
        <v>376</v>
      </c>
      <c r="I185" t="s">
        <v>376</v>
      </c>
      <c r="J185" t="s">
        <v>221</v>
      </c>
    </row>
    <row r="186" spans="1:10">
      <c r="A186">
        <v>185</v>
      </c>
      <c r="B186" t="s">
        <v>591</v>
      </c>
      <c r="C186" t="s">
        <v>92</v>
      </c>
      <c r="D186" t="s">
        <v>1234</v>
      </c>
      <c r="E186" t="s">
        <v>1235</v>
      </c>
      <c r="F186" t="s">
        <v>1236</v>
      </c>
      <c r="G186" t="s">
        <v>655</v>
      </c>
      <c r="H186" t="s">
        <v>376</v>
      </c>
      <c r="I186" t="s">
        <v>376</v>
      </c>
      <c r="J186" t="s">
        <v>221</v>
      </c>
    </row>
    <row r="187" spans="1:10">
      <c r="A187">
        <v>186</v>
      </c>
      <c r="B187" t="s">
        <v>591</v>
      </c>
      <c r="C187" t="s">
        <v>92</v>
      </c>
      <c r="D187" t="s">
        <v>1237</v>
      </c>
      <c r="E187" t="s">
        <v>1238</v>
      </c>
      <c r="F187" t="s">
        <v>1239</v>
      </c>
      <c r="G187" t="s">
        <v>724</v>
      </c>
      <c r="H187" t="s">
        <v>376</v>
      </c>
      <c r="I187" t="s">
        <v>376</v>
      </c>
      <c r="J187" t="s">
        <v>221</v>
      </c>
    </row>
    <row r="188" spans="1:10">
      <c r="A188">
        <v>187</v>
      </c>
      <c r="B188" t="s">
        <v>591</v>
      </c>
      <c r="C188" t="s">
        <v>92</v>
      </c>
      <c r="D188" t="s">
        <v>1240</v>
      </c>
      <c r="E188" t="s">
        <v>1241</v>
      </c>
      <c r="F188" t="s">
        <v>1242</v>
      </c>
      <c r="G188" t="s">
        <v>631</v>
      </c>
      <c r="H188" t="s">
        <v>376</v>
      </c>
      <c r="I188" t="s">
        <v>376</v>
      </c>
      <c r="J188" t="s">
        <v>221</v>
      </c>
    </row>
    <row r="189" spans="1:10">
      <c r="A189">
        <v>188</v>
      </c>
      <c r="B189" t="s">
        <v>591</v>
      </c>
      <c r="C189" t="s">
        <v>92</v>
      </c>
      <c r="D189" t="s">
        <v>1243</v>
      </c>
      <c r="E189" t="s">
        <v>1244</v>
      </c>
      <c r="F189" t="s">
        <v>1245</v>
      </c>
      <c r="G189" t="s">
        <v>709</v>
      </c>
      <c r="H189" t="s">
        <v>1246</v>
      </c>
      <c r="I189" t="s">
        <v>376</v>
      </c>
      <c r="J189" t="s">
        <v>221</v>
      </c>
    </row>
    <row r="190" spans="1:10">
      <c r="A190">
        <v>189</v>
      </c>
      <c r="B190" t="s">
        <v>591</v>
      </c>
      <c r="C190" t="s">
        <v>92</v>
      </c>
      <c r="D190" t="s">
        <v>1247</v>
      </c>
      <c r="E190" t="s">
        <v>1248</v>
      </c>
      <c r="F190" t="s">
        <v>1249</v>
      </c>
      <c r="G190" t="s">
        <v>1250</v>
      </c>
      <c r="H190" t="s">
        <v>376</v>
      </c>
      <c r="I190" t="s">
        <v>859</v>
      </c>
      <c r="J190" t="s">
        <v>221</v>
      </c>
    </row>
    <row r="191" spans="1:10">
      <c r="A191">
        <v>190</v>
      </c>
      <c r="B191" t="s">
        <v>591</v>
      </c>
      <c r="C191" t="s">
        <v>92</v>
      </c>
      <c r="D191" t="s">
        <v>1251</v>
      </c>
      <c r="E191" t="s">
        <v>1252</v>
      </c>
      <c r="F191" t="s">
        <v>1253</v>
      </c>
      <c r="G191" t="s">
        <v>638</v>
      </c>
      <c r="H191" t="s">
        <v>376</v>
      </c>
      <c r="I191" t="s">
        <v>376</v>
      </c>
      <c r="J191" t="s">
        <v>221</v>
      </c>
    </row>
    <row r="192" spans="1:10">
      <c r="A192">
        <v>191</v>
      </c>
      <c r="B192" t="s">
        <v>591</v>
      </c>
      <c r="C192" t="s">
        <v>92</v>
      </c>
      <c r="D192" t="s">
        <v>1254</v>
      </c>
      <c r="E192" t="s">
        <v>1255</v>
      </c>
      <c r="F192" t="s">
        <v>1256</v>
      </c>
      <c r="G192" t="s">
        <v>1257</v>
      </c>
      <c r="H192" t="s">
        <v>376</v>
      </c>
      <c r="I192" t="s">
        <v>376</v>
      </c>
      <c r="J192" t="s">
        <v>221</v>
      </c>
    </row>
    <row r="193" spans="1:10">
      <c r="A193">
        <v>192</v>
      </c>
      <c r="B193" t="s">
        <v>591</v>
      </c>
      <c r="C193" t="s">
        <v>92</v>
      </c>
      <c r="D193" t="s">
        <v>1258</v>
      </c>
      <c r="E193" t="s">
        <v>1259</v>
      </c>
      <c r="F193" t="s">
        <v>1260</v>
      </c>
      <c r="G193" t="s">
        <v>965</v>
      </c>
      <c r="H193" t="s">
        <v>376</v>
      </c>
      <c r="I193" t="s">
        <v>376</v>
      </c>
      <c r="J193" t="s">
        <v>221</v>
      </c>
    </row>
    <row r="194" spans="1:10">
      <c r="A194">
        <v>193</v>
      </c>
      <c r="B194" t="s">
        <v>591</v>
      </c>
      <c r="C194" t="s">
        <v>92</v>
      </c>
      <c r="D194" t="s">
        <v>1261</v>
      </c>
      <c r="E194" t="s">
        <v>1262</v>
      </c>
      <c r="F194" t="s">
        <v>1263</v>
      </c>
      <c r="G194" t="s">
        <v>965</v>
      </c>
      <c r="H194" t="s">
        <v>376</v>
      </c>
      <c r="I194" t="s">
        <v>376</v>
      </c>
      <c r="J194" t="s">
        <v>221</v>
      </c>
    </row>
    <row r="195" spans="1:10">
      <c r="A195">
        <v>194</v>
      </c>
      <c r="B195" t="s">
        <v>591</v>
      </c>
      <c r="C195" t="s">
        <v>92</v>
      </c>
      <c r="D195" t="s">
        <v>1264</v>
      </c>
      <c r="E195" t="s">
        <v>1265</v>
      </c>
      <c r="F195" t="s">
        <v>1266</v>
      </c>
      <c r="G195" t="s">
        <v>842</v>
      </c>
      <c r="H195" t="s">
        <v>376</v>
      </c>
      <c r="I195" t="s">
        <v>376</v>
      </c>
      <c r="J195" t="s">
        <v>221</v>
      </c>
    </row>
    <row r="196" spans="1:10">
      <c r="A196">
        <v>195</v>
      </c>
      <c r="B196" t="s">
        <v>591</v>
      </c>
      <c r="C196" t="s">
        <v>92</v>
      </c>
      <c r="D196" t="s">
        <v>1267</v>
      </c>
      <c r="E196" t="s">
        <v>1268</v>
      </c>
      <c r="F196" t="s">
        <v>1269</v>
      </c>
      <c r="G196" t="s">
        <v>717</v>
      </c>
      <c r="H196" t="s">
        <v>376</v>
      </c>
      <c r="I196" t="s">
        <v>376</v>
      </c>
      <c r="J196" t="s">
        <v>221</v>
      </c>
    </row>
    <row r="197" spans="1:10">
      <c r="A197">
        <v>196</v>
      </c>
      <c r="B197" t="s">
        <v>591</v>
      </c>
      <c r="C197" t="s">
        <v>92</v>
      </c>
      <c r="D197" t="s">
        <v>1270</v>
      </c>
      <c r="E197" t="s">
        <v>1271</v>
      </c>
      <c r="F197" t="s">
        <v>1272</v>
      </c>
      <c r="G197" t="s">
        <v>1273</v>
      </c>
      <c r="H197" t="s">
        <v>376</v>
      </c>
      <c r="I197" t="s">
        <v>1274</v>
      </c>
      <c r="J197" t="s">
        <v>221</v>
      </c>
    </row>
    <row r="198" spans="1:10">
      <c r="A198">
        <v>197</v>
      </c>
      <c r="B198" t="s">
        <v>591</v>
      </c>
      <c r="C198" t="s">
        <v>92</v>
      </c>
      <c r="D198" t="s">
        <v>1275</v>
      </c>
      <c r="E198" t="s">
        <v>1276</v>
      </c>
      <c r="F198" t="s">
        <v>1277</v>
      </c>
      <c r="G198" t="s">
        <v>709</v>
      </c>
      <c r="H198" t="s">
        <v>376</v>
      </c>
      <c r="I198" t="s">
        <v>688</v>
      </c>
      <c r="J198" t="s">
        <v>221</v>
      </c>
    </row>
    <row r="199" spans="1:10">
      <c r="A199">
        <v>198</v>
      </c>
      <c r="B199" t="s">
        <v>591</v>
      </c>
      <c r="C199" t="s">
        <v>92</v>
      </c>
      <c r="D199" t="s">
        <v>1278</v>
      </c>
      <c r="E199" t="s">
        <v>1279</v>
      </c>
      <c r="F199" t="s">
        <v>1280</v>
      </c>
      <c r="G199" t="s">
        <v>965</v>
      </c>
      <c r="H199" t="s">
        <v>376</v>
      </c>
      <c r="I199" t="s">
        <v>376</v>
      </c>
      <c r="J199" t="s">
        <v>221</v>
      </c>
    </row>
    <row r="200" spans="1:10">
      <c r="A200">
        <v>199</v>
      </c>
      <c r="B200" t="s">
        <v>591</v>
      </c>
      <c r="C200" t="s">
        <v>92</v>
      </c>
      <c r="D200" t="s">
        <v>1281</v>
      </c>
      <c r="E200" t="s">
        <v>1282</v>
      </c>
      <c r="F200" t="s">
        <v>1283</v>
      </c>
      <c r="G200" t="s">
        <v>1284</v>
      </c>
      <c r="H200" t="s">
        <v>376</v>
      </c>
      <c r="I200" t="s">
        <v>1285</v>
      </c>
      <c r="J200" t="s">
        <v>221</v>
      </c>
    </row>
    <row r="201" spans="1:10">
      <c r="A201">
        <v>200</v>
      </c>
      <c r="B201" t="s">
        <v>591</v>
      </c>
      <c r="C201" t="s">
        <v>92</v>
      </c>
      <c r="D201" t="s">
        <v>1286</v>
      </c>
      <c r="E201" t="s">
        <v>1287</v>
      </c>
      <c r="F201" t="s">
        <v>1288</v>
      </c>
      <c r="G201" t="s">
        <v>948</v>
      </c>
      <c r="H201" t="s">
        <v>376</v>
      </c>
      <c r="I201" t="s">
        <v>376</v>
      </c>
      <c r="J201" t="s">
        <v>221</v>
      </c>
    </row>
    <row r="202" spans="1:10">
      <c r="A202">
        <v>201</v>
      </c>
      <c r="B202" t="s">
        <v>591</v>
      </c>
      <c r="C202" t="s">
        <v>92</v>
      </c>
      <c r="D202" t="s">
        <v>1289</v>
      </c>
      <c r="E202" t="s">
        <v>1290</v>
      </c>
      <c r="F202" t="s">
        <v>1291</v>
      </c>
      <c r="G202" t="s">
        <v>800</v>
      </c>
      <c r="H202" t="s">
        <v>376</v>
      </c>
      <c r="I202" t="s">
        <v>376</v>
      </c>
      <c r="J202" t="s">
        <v>221</v>
      </c>
    </row>
    <row r="203" spans="1:10">
      <c r="A203">
        <v>202</v>
      </c>
      <c r="B203" t="s">
        <v>591</v>
      </c>
      <c r="C203" t="s">
        <v>92</v>
      </c>
      <c r="D203" t="s">
        <v>1292</v>
      </c>
      <c r="E203" t="s">
        <v>1293</v>
      </c>
      <c r="F203" t="s">
        <v>1294</v>
      </c>
      <c r="G203" t="s">
        <v>609</v>
      </c>
      <c r="H203" t="s">
        <v>376</v>
      </c>
      <c r="I203" t="s">
        <v>1172</v>
      </c>
      <c r="J203" t="s">
        <v>221</v>
      </c>
    </row>
    <row r="204" spans="1:10">
      <c r="A204">
        <v>203</v>
      </c>
      <c r="B204" t="s">
        <v>591</v>
      </c>
      <c r="C204" t="s">
        <v>92</v>
      </c>
      <c r="D204" t="s">
        <v>1295</v>
      </c>
      <c r="E204" t="s">
        <v>1296</v>
      </c>
      <c r="F204" t="s">
        <v>1297</v>
      </c>
      <c r="G204" t="s">
        <v>883</v>
      </c>
      <c r="H204" t="s">
        <v>1298</v>
      </c>
      <c r="I204" t="s">
        <v>376</v>
      </c>
      <c r="J204" t="s">
        <v>221</v>
      </c>
    </row>
    <row r="205" spans="1:10">
      <c r="A205">
        <v>204</v>
      </c>
      <c r="B205" t="s">
        <v>591</v>
      </c>
      <c r="C205" t="s">
        <v>92</v>
      </c>
      <c r="D205" t="s">
        <v>1299</v>
      </c>
      <c r="E205" t="s">
        <v>1300</v>
      </c>
      <c r="F205" t="s">
        <v>1301</v>
      </c>
      <c r="G205" t="s">
        <v>651</v>
      </c>
      <c r="H205" t="s">
        <v>376</v>
      </c>
      <c r="I205" t="s">
        <v>1302</v>
      </c>
      <c r="J205" t="s">
        <v>221</v>
      </c>
    </row>
    <row r="206" spans="1:10">
      <c r="A206">
        <v>205</v>
      </c>
      <c r="B206" t="s">
        <v>591</v>
      </c>
      <c r="C206" t="s">
        <v>92</v>
      </c>
      <c r="D206" t="s">
        <v>1303</v>
      </c>
      <c r="E206" t="s">
        <v>1304</v>
      </c>
      <c r="F206" t="s">
        <v>1305</v>
      </c>
      <c r="G206" t="s">
        <v>609</v>
      </c>
      <c r="H206" t="s">
        <v>1306</v>
      </c>
      <c r="I206" t="s">
        <v>376</v>
      </c>
      <c r="J206" t="s">
        <v>221</v>
      </c>
    </row>
    <row r="207" spans="1:10">
      <c r="A207">
        <v>206</v>
      </c>
      <c r="B207" t="s">
        <v>591</v>
      </c>
      <c r="C207" t="s">
        <v>92</v>
      </c>
      <c r="D207" t="s">
        <v>1307</v>
      </c>
      <c r="E207" t="s">
        <v>1308</v>
      </c>
      <c r="F207" t="s">
        <v>1309</v>
      </c>
      <c r="G207" t="s">
        <v>763</v>
      </c>
      <c r="H207" t="s">
        <v>376</v>
      </c>
      <c r="I207" t="s">
        <v>376</v>
      </c>
      <c r="J207" t="s">
        <v>221</v>
      </c>
    </row>
    <row r="208" spans="1:10">
      <c r="A208">
        <v>207</v>
      </c>
      <c r="B208" t="s">
        <v>591</v>
      </c>
      <c r="C208" t="s">
        <v>92</v>
      </c>
      <c r="D208" t="s">
        <v>1310</v>
      </c>
      <c r="E208" t="s">
        <v>1311</v>
      </c>
      <c r="F208" t="s">
        <v>1312</v>
      </c>
      <c r="G208" t="s">
        <v>883</v>
      </c>
      <c r="H208" t="s">
        <v>376</v>
      </c>
      <c r="I208" t="s">
        <v>376</v>
      </c>
      <c r="J208" t="s">
        <v>221</v>
      </c>
    </row>
    <row r="209" spans="1:10">
      <c r="A209">
        <v>208</v>
      </c>
      <c r="B209" t="s">
        <v>591</v>
      </c>
      <c r="C209" t="s">
        <v>92</v>
      </c>
      <c r="D209" t="s">
        <v>1313</v>
      </c>
      <c r="E209" t="s">
        <v>1314</v>
      </c>
      <c r="F209" t="s">
        <v>1315</v>
      </c>
      <c r="G209" t="s">
        <v>666</v>
      </c>
      <c r="H209" t="s">
        <v>376</v>
      </c>
      <c r="I209" t="s">
        <v>376</v>
      </c>
      <c r="J209" t="s">
        <v>221</v>
      </c>
    </row>
    <row r="210" spans="1:10">
      <c r="A210">
        <v>209</v>
      </c>
      <c r="B210" t="s">
        <v>591</v>
      </c>
      <c r="C210" t="s">
        <v>92</v>
      </c>
      <c r="D210" t="s">
        <v>1316</v>
      </c>
      <c r="E210" t="s">
        <v>1317</v>
      </c>
      <c r="F210" t="s">
        <v>1318</v>
      </c>
      <c r="G210" t="s">
        <v>655</v>
      </c>
      <c r="H210" t="s">
        <v>376</v>
      </c>
      <c r="I210" t="s">
        <v>376</v>
      </c>
      <c r="J210" t="s">
        <v>221</v>
      </c>
    </row>
    <row r="211" spans="1:10">
      <c r="A211">
        <v>210</v>
      </c>
      <c r="B211" t="s">
        <v>591</v>
      </c>
      <c r="C211" t="s">
        <v>92</v>
      </c>
      <c r="D211" t="s">
        <v>1319</v>
      </c>
      <c r="E211" t="s">
        <v>1320</v>
      </c>
      <c r="F211" t="s">
        <v>1321</v>
      </c>
      <c r="G211" t="s">
        <v>883</v>
      </c>
      <c r="H211" t="s">
        <v>376</v>
      </c>
      <c r="I211" t="s">
        <v>376</v>
      </c>
      <c r="J211" t="s">
        <v>221</v>
      </c>
    </row>
    <row r="212" spans="1:10">
      <c r="A212">
        <v>211</v>
      </c>
      <c r="B212" t="s">
        <v>591</v>
      </c>
      <c r="C212" t="s">
        <v>92</v>
      </c>
      <c r="D212" t="s">
        <v>1322</v>
      </c>
      <c r="E212" t="s">
        <v>1323</v>
      </c>
      <c r="F212" t="s">
        <v>1324</v>
      </c>
      <c r="G212" t="s">
        <v>883</v>
      </c>
      <c r="H212" t="s">
        <v>376</v>
      </c>
      <c r="I212" t="s">
        <v>376</v>
      </c>
      <c r="J212" t="s">
        <v>221</v>
      </c>
    </row>
    <row r="213" spans="1:10">
      <c r="A213">
        <v>212</v>
      </c>
      <c r="B213" t="s">
        <v>591</v>
      </c>
      <c r="C213" t="s">
        <v>92</v>
      </c>
      <c r="D213" t="s">
        <v>1325</v>
      </c>
      <c r="E213" t="s">
        <v>1326</v>
      </c>
      <c r="F213" t="s">
        <v>1327</v>
      </c>
      <c r="G213" t="s">
        <v>666</v>
      </c>
      <c r="H213" t="s">
        <v>376</v>
      </c>
      <c r="I213" t="s">
        <v>376</v>
      </c>
      <c r="J213" t="s">
        <v>221</v>
      </c>
    </row>
    <row r="214" spans="1:10">
      <c r="A214">
        <v>213</v>
      </c>
      <c r="B214" t="s">
        <v>591</v>
      </c>
      <c r="C214" t="s">
        <v>92</v>
      </c>
      <c r="D214" t="s">
        <v>1328</v>
      </c>
      <c r="E214" t="s">
        <v>1329</v>
      </c>
      <c r="F214" t="s">
        <v>1330</v>
      </c>
      <c r="G214" t="s">
        <v>717</v>
      </c>
      <c r="H214" t="s">
        <v>376</v>
      </c>
      <c r="I214" t="s">
        <v>376</v>
      </c>
      <c r="J214" t="s">
        <v>221</v>
      </c>
    </row>
    <row r="215" spans="1:10">
      <c r="A215">
        <v>214</v>
      </c>
      <c r="B215" t="s">
        <v>591</v>
      </c>
      <c r="C215" t="s">
        <v>92</v>
      </c>
      <c r="D215" t="s">
        <v>1331</v>
      </c>
      <c r="E215" t="s">
        <v>1332</v>
      </c>
      <c r="F215" t="s">
        <v>781</v>
      </c>
      <c r="G215" t="s">
        <v>670</v>
      </c>
      <c r="H215" t="s">
        <v>376</v>
      </c>
      <c r="I215" t="s">
        <v>376</v>
      </c>
      <c r="J215" t="s">
        <v>221</v>
      </c>
    </row>
    <row r="216" spans="1:10">
      <c r="A216">
        <v>215</v>
      </c>
      <c r="B216" t="s">
        <v>591</v>
      </c>
      <c r="C216" t="s">
        <v>92</v>
      </c>
      <c r="D216" t="s">
        <v>1333</v>
      </c>
      <c r="E216" t="s">
        <v>1334</v>
      </c>
      <c r="F216" t="s">
        <v>1335</v>
      </c>
      <c r="G216" t="s">
        <v>1336</v>
      </c>
      <c r="H216" t="s">
        <v>376</v>
      </c>
      <c r="I216" t="s">
        <v>376</v>
      </c>
      <c r="J216" t="s">
        <v>221</v>
      </c>
    </row>
    <row r="217" spans="1:10">
      <c r="A217">
        <v>216</v>
      </c>
      <c r="B217" t="s">
        <v>591</v>
      </c>
      <c r="C217" t="s">
        <v>92</v>
      </c>
      <c r="D217" t="s">
        <v>1337</v>
      </c>
      <c r="E217" t="s">
        <v>1338</v>
      </c>
      <c r="F217" t="s">
        <v>1339</v>
      </c>
      <c r="G217" t="s">
        <v>1340</v>
      </c>
      <c r="H217" t="s">
        <v>376</v>
      </c>
      <c r="I217" t="s">
        <v>376</v>
      </c>
      <c r="J217" t="s">
        <v>221</v>
      </c>
    </row>
    <row r="218" spans="1:10">
      <c r="A218">
        <v>217</v>
      </c>
      <c r="B218" t="s">
        <v>591</v>
      </c>
      <c r="C218" t="s">
        <v>92</v>
      </c>
      <c r="D218" t="s">
        <v>1341</v>
      </c>
      <c r="E218" t="s">
        <v>1342</v>
      </c>
      <c r="F218" t="s">
        <v>698</v>
      </c>
      <c r="G218" t="s">
        <v>1343</v>
      </c>
      <c r="H218" t="s">
        <v>376</v>
      </c>
      <c r="I218" t="s">
        <v>376</v>
      </c>
      <c r="J218" t="s">
        <v>221</v>
      </c>
    </row>
    <row r="219" spans="1:10">
      <c r="A219">
        <v>218</v>
      </c>
      <c r="B219" t="s">
        <v>591</v>
      </c>
      <c r="C219" t="s">
        <v>92</v>
      </c>
      <c r="D219" t="s">
        <v>1344</v>
      </c>
      <c r="E219" t="s">
        <v>1345</v>
      </c>
      <c r="F219" t="s">
        <v>1283</v>
      </c>
      <c r="G219" t="s">
        <v>1346</v>
      </c>
      <c r="H219" t="s">
        <v>376</v>
      </c>
      <c r="I219" t="s">
        <v>376</v>
      </c>
      <c r="J219" t="s">
        <v>221</v>
      </c>
    </row>
    <row r="220" spans="1:10">
      <c r="A220">
        <v>219</v>
      </c>
      <c r="B220" t="s">
        <v>591</v>
      </c>
      <c r="C220" t="s">
        <v>92</v>
      </c>
      <c r="D220" t="s">
        <v>1347</v>
      </c>
      <c r="E220" t="s">
        <v>1348</v>
      </c>
      <c r="F220" t="s">
        <v>1349</v>
      </c>
      <c r="G220" t="s">
        <v>1350</v>
      </c>
      <c r="H220" t="s">
        <v>376</v>
      </c>
      <c r="I220" t="s">
        <v>376</v>
      </c>
      <c r="J220" t="s">
        <v>221</v>
      </c>
    </row>
  </sheetData>
  <sheetProtection formatColumns="0" formatRows="0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 codeName="modClassifierValidate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 codeName="modHyp">
    <tabColor indexed="47"/>
  </sheetPr>
  <dimension ref="A1"/>
  <sheetViews>
    <sheetView showGridLines="0" workbookViewId="0"/>
  </sheetViews>
  <sheetFormatPr defaultRowHeight="15"/>
  <sheetData/>
  <sheetProtection formatColumns="0" formatRows="0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 codeName="modList00">
    <tabColor indexed="47"/>
  </sheetPr>
  <dimension ref="A1"/>
  <sheetViews>
    <sheetView showGridLines="0" workbookViewId="0"/>
  </sheetViews>
  <sheetFormatPr defaultRowHeight="15"/>
  <sheetData/>
  <sheetProtection formatColumns="0" formatRows="0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 codeName="modList01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 codeName="modList03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 codeName="modList04">
    <tabColor indexed="47"/>
  </sheetPr>
  <dimension ref="A4:F20"/>
  <sheetViews>
    <sheetView showGridLines="0" workbookViewId="0"/>
  </sheetViews>
  <sheetFormatPr defaultRowHeight="15"/>
  <sheetData>
    <row r="4" spans="1:6" ht="23.1" customHeight="1">
      <c r="D4" t="s">
        <v>254</v>
      </c>
      <c r="E4" t="s">
        <v>255</v>
      </c>
    </row>
    <row r="5" spans="1:6" ht="23.1" customHeight="1">
      <c r="D5" t="s">
        <v>256</v>
      </c>
      <c r="E5" t="s">
        <v>257</v>
      </c>
    </row>
    <row r="6" spans="1:6" ht="23.1" customHeight="1">
      <c r="D6" t="s">
        <v>258</v>
      </c>
      <c r="E6" t="s">
        <v>259</v>
      </c>
    </row>
    <row r="7" spans="1:6" ht="23.1" customHeight="1">
      <c r="D7" t="s">
        <v>260</v>
      </c>
      <c r="E7" t="s">
        <v>261</v>
      </c>
    </row>
    <row r="12" spans="1:6" ht="18" customHeight="1">
      <c r="E12" s="1" t="s">
        <v>262</v>
      </c>
      <c r="F12" s="1"/>
    </row>
    <row r="13" spans="1:6" ht="21" customHeight="1">
      <c r="A13" t="s">
        <v>263</v>
      </c>
      <c r="B13" t="s">
        <v>264</v>
      </c>
      <c r="E13" t="s">
        <v>265</v>
      </c>
    </row>
    <row r="14" spans="1:6" ht="21" customHeight="1">
      <c r="A14" t="s">
        <v>266</v>
      </c>
      <c r="B14" t="s">
        <v>267</v>
      </c>
      <c r="E14" t="s">
        <v>268</v>
      </c>
    </row>
    <row r="15" spans="1:6" ht="21" customHeight="1">
      <c r="A15" t="s">
        <v>269</v>
      </c>
      <c r="B15" t="s">
        <v>270</v>
      </c>
      <c r="E15" t="s">
        <v>271</v>
      </c>
    </row>
    <row r="16" spans="1:6" ht="21" customHeight="1">
      <c r="A16" t="s">
        <v>272</v>
      </c>
      <c r="B16" t="s">
        <v>273</v>
      </c>
      <c r="E16" t="s">
        <v>274</v>
      </c>
    </row>
    <row r="19" spans="1:4">
      <c r="A19" s="1" t="s">
        <v>275</v>
      </c>
      <c r="B19" s="1"/>
      <c r="C19" s="1"/>
    </row>
    <row r="20" spans="1:4" ht="23.1" customHeight="1">
      <c r="D20" t="s">
        <v>276</v>
      </c>
    </row>
  </sheetData>
  <sheetProtection formatColumns="0" formatRows="0"/>
  <mergeCells count="2">
    <mergeCell ref="E12:F12"/>
    <mergeCell ref="A19:C1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20:G20 F4:I7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 codeName="modList07">
    <tabColor indexed="47"/>
  </sheetPr>
  <dimension ref="A1"/>
  <sheetViews>
    <sheetView showGridLines="0"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04">
    <tabColor rgb="FFEAEBEE"/>
  </sheetPr>
  <dimension ref="A1:G56"/>
  <sheetViews>
    <sheetView showGridLines="0" topLeftCell="D30" workbookViewId="0">
      <selection activeCell="F47" sqref="F47"/>
    </sheetView>
  </sheetViews>
  <sheetFormatPr defaultRowHeight="15"/>
  <cols>
    <col min="1" max="2" width="15" hidden="1" customWidth="1"/>
    <col min="3" max="3" width="3.7109375" customWidth="1"/>
    <col min="4" max="4" width="9.28515625" customWidth="1"/>
    <col min="5" max="5" width="56.85546875" customWidth="1"/>
    <col min="6" max="6" width="64.42578125" customWidth="1"/>
    <col min="7" max="7" width="113.5703125" customWidth="1"/>
    <col min="11" max="11" width="29.140625" customWidth="1"/>
    <col min="12" max="12" width="25.5703125" customWidth="1"/>
    <col min="13" max="14" width="3.7109375" customWidth="1"/>
  </cols>
  <sheetData>
    <row r="1" spans="1:7" hidden="1">
      <c r="A1" t="s">
        <v>371</v>
      </c>
    </row>
    <row r="2" spans="1:7" hidden="1"/>
    <row r="4" spans="1:7">
      <c r="D4" s="1" t="s">
        <v>552</v>
      </c>
      <c r="E4" s="1"/>
      <c r="F4" s="1"/>
    </row>
    <row r="5" spans="1:7">
      <c r="D5" s="1"/>
      <c r="E5" s="1"/>
      <c r="F5" s="1"/>
      <c r="G5" s="1"/>
    </row>
    <row r="6" spans="1:7" hidden="1">
      <c r="E6" s="1" t="s">
        <v>505</v>
      </c>
      <c r="F6" s="1"/>
    </row>
    <row r="7" spans="1:7">
      <c r="D7" s="1" t="s">
        <v>384</v>
      </c>
      <c r="E7" s="1"/>
      <c r="F7" s="1"/>
      <c r="G7" s="1" t="s">
        <v>386</v>
      </c>
    </row>
    <row r="8" spans="1:7">
      <c r="D8" t="s">
        <v>32</v>
      </c>
      <c r="E8" t="s">
        <v>385</v>
      </c>
      <c r="F8" t="s">
        <v>383</v>
      </c>
      <c r="G8" s="1"/>
    </row>
    <row r="9" spans="1:7" ht="12" customHeight="1">
      <c r="D9">
        <v>1</v>
      </c>
      <c r="E9">
        <v>2</v>
      </c>
      <c r="F9">
        <v>3</v>
      </c>
      <c r="G9">
        <v>4</v>
      </c>
    </row>
    <row r="10" spans="1:7">
      <c r="D10" t="s">
        <v>33</v>
      </c>
      <c r="E10" t="s">
        <v>524</v>
      </c>
      <c r="F10" t="str">
        <f>IF(region_name="","",region_name)</f>
        <v>Самарская область</v>
      </c>
      <c r="G10" t="s">
        <v>435</v>
      </c>
    </row>
    <row r="11" spans="1:7">
      <c r="D11" t="s">
        <v>5</v>
      </c>
      <c r="E11" t="s">
        <v>388</v>
      </c>
      <c r="F11" t="s">
        <v>389</v>
      </c>
    </row>
    <row r="12" spans="1:7">
      <c r="D12" t="s">
        <v>390</v>
      </c>
      <c r="E12" t="s">
        <v>395</v>
      </c>
      <c r="F12" t="s">
        <v>2046</v>
      </c>
      <c r="G12" t="s">
        <v>434</v>
      </c>
    </row>
    <row r="13" spans="1:7">
      <c r="D13" t="s">
        <v>391</v>
      </c>
      <c r="E13" t="s">
        <v>397</v>
      </c>
      <c r="F13" t="str">
        <f>IF(inn="","",inn)</f>
        <v>6315701071</v>
      </c>
      <c r="G13" t="s">
        <v>433</v>
      </c>
    </row>
    <row r="14" spans="1:7">
      <c r="D14" t="s">
        <v>392</v>
      </c>
      <c r="E14" t="s">
        <v>396</v>
      </c>
      <c r="F14" t="str">
        <f>IF(kpp="","",kpp)</f>
        <v>631701001</v>
      </c>
      <c r="G14" t="s">
        <v>432</v>
      </c>
    </row>
    <row r="15" spans="1:7">
      <c r="D15" t="s">
        <v>393</v>
      </c>
      <c r="E15" t="s">
        <v>398</v>
      </c>
      <c r="F15" t="s">
        <v>2047</v>
      </c>
      <c r="G15" t="s">
        <v>431</v>
      </c>
    </row>
    <row r="16" spans="1:7">
      <c r="D16" t="s">
        <v>394</v>
      </c>
      <c r="E16" t="s">
        <v>399</v>
      </c>
      <c r="F16" t="s">
        <v>2048</v>
      </c>
      <c r="G16" t="s">
        <v>428</v>
      </c>
    </row>
    <row r="17" spans="1:7">
      <c r="D17" t="s">
        <v>400</v>
      </c>
      <c r="E17" t="s">
        <v>401</v>
      </c>
      <c r="F17" t="s">
        <v>2049</v>
      </c>
    </row>
    <row r="18" spans="1:7" hidden="1">
      <c r="A18" s="1">
        <v>1</v>
      </c>
      <c r="C18" s="1"/>
      <c r="D18" t="str">
        <f>"2.7."&amp;A18</f>
        <v>2.7.1</v>
      </c>
      <c r="E18" t="s">
        <v>544</v>
      </c>
      <c r="F18" t="s">
        <v>389</v>
      </c>
      <c r="G18" t="s">
        <v>576</v>
      </c>
    </row>
    <row r="19" spans="1:7" hidden="1">
      <c r="A19" s="1"/>
      <c r="C19" s="1"/>
      <c r="D19" t="str">
        <f>"2.7."&amp;A18&amp;".1"</f>
        <v>2.7.1.1</v>
      </c>
      <c r="E19" t="s">
        <v>545</v>
      </c>
      <c r="F19" t="s">
        <v>376</v>
      </c>
    </row>
    <row r="20" spans="1:7" hidden="1">
      <c r="A20" s="1"/>
      <c r="C20" s="1"/>
      <c r="D20" t="str">
        <f>"2.7."&amp;A18&amp;".2"</f>
        <v>2.7.1.2</v>
      </c>
      <c r="E20" t="s">
        <v>546</v>
      </c>
      <c r="F20" t="s">
        <v>376</v>
      </c>
      <c r="G20" t="s">
        <v>547</v>
      </c>
    </row>
    <row r="21" spans="1:7" hidden="1">
      <c r="A21" s="1"/>
      <c r="C21" s="1"/>
      <c r="D21" t="str">
        <f>"2.7."&amp;A18&amp;".3"</f>
        <v>2.7.1.3</v>
      </c>
      <c r="E21" t="s">
        <v>548</v>
      </c>
      <c r="F21" t="s">
        <v>376</v>
      </c>
    </row>
    <row r="22" spans="1:7" hidden="1">
      <c r="A22" s="1"/>
      <c r="C22" s="1"/>
      <c r="D22" t="str">
        <f>"2.7."&amp;A18&amp;".4"</f>
        <v>2.7.1.4</v>
      </c>
      <c r="E22" t="s">
        <v>549</v>
      </c>
      <c r="F22" t="s">
        <v>376</v>
      </c>
      <c r="G22" t="s">
        <v>550</v>
      </c>
    </row>
    <row r="23" spans="1:7" hidden="1">
      <c r="E23" t="s">
        <v>376</v>
      </c>
    </row>
    <row r="24" spans="1:7">
      <c r="D24" t="s">
        <v>6</v>
      </c>
      <c r="E24" t="s">
        <v>525</v>
      </c>
      <c r="F24" t="s">
        <v>389</v>
      </c>
    </row>
    <row r="25" spans="1:7">
      <c r="D25" t="s">
        <v>402</v>
      </c>
      <c r="E25" t="s">
        <v>403</v>
      </c>
      <c r="F25" t="s">
        <v>389</v>
      </c>
    </row>
    <row r="26" spans="1:7">
      <c r="D26" t="s">
        <v>412</v>
      </c>
      <c r="E26" t="s">
        <v>404</v>
      </c>
      <c r="F26" t="s">
        <v>2050</v>
      </c>
      <c r="G26" t="s">
        <v>526</v>
      </c>
    </row>
    <row r="27" spans="1:7">
      <c r="D27" t="s">
        <v>413</v>
      </c>
      <c r="E27" t="s">
        <v>405</v>
      </c>
      <c r="F27" t="s">
        <v>2051</v>
      </c>
      <c r="G27" t="s">
        <v>527</v>
      </c>
    </row>
    <row r="28" spans="1:7">
      <c r="D28" t="s">
        <v>414</v>
      </c>
      <c r="E28" t="s">
        <v>406</v>
      </c>
      <c r="F28" t="s">
        <v>2052</v>
      </c>
      <c r="G28" t="s">
        <v>528</v>
      </c>
    </row>
    <row r="29" spans="1:7">
      <c r="D29" t="s">
        <v>409</v>
      </c>
      <c r="E29" t="s">
        <v>407</v>
      </c>
      <c r="F29" t="s">
        <v>2043</v>
      </c>
    </row>
    <row r="30" spans="1:7">
      <c r="D30" t="s">
        <v>410</v>
      </c>
      <c r="E30" t="s">
        <v>408</v>
      </c>
      <c r="F30" t="s">
        <v>2053</v>
      </c>
    </row>
    <row r="31" spans="1:7">
      <c r="D31" t="s">
        <v>411</v>
      </c>
      <c r="E31" t="s">
        <v>343</v>
      </c>
      <c r="F31" t="s">
        <v>2045</v>
      </c>
    </row>
    <row r="32" spans="1:7">
      <c r="D32" t="s">
        <v>7</v>
      </c>
      <c r="E32" t="s">
        <v>362</v>
      </c>
      <c r="F32" t="s">
        <v>389</v>
      </c>
    </row>
    <row r="33" spans="1:7">
      <c r="D33" t="s">
        <v>418</v>
      </c>
      <c r="E33" t="s">
        <v>415</v>
      </c>
      <c r="F33" t="s">
        <v>2054</v>
      </c>
      <c r="G33" t="s">
        <v>430</v>
      </c>
    </row>
    <row r="34" spans="1:7">
      <c r="D34" t="s">
        <v>419</v>
      </c>
      <c r="E34" t="s">
        <v>416</v>
      </c>
      <c r="F34" t="s">
        <v>2055</v>
      </c>
      <c r="G34" t="s">
        <v>429</v>
      </c>
    </row>
    <row r="35" spans="1:7">
      <c r="D35" t="s">
        <v>420</v>
      </c>
      <c r="E35" t="s">
        <v>417</v>
      </c>
      <c r="F35" t="s">
        <v>2056</v>
      </c>
      <c r="G35" t="s">
        <v>529</v>
      </c>
    </row>
    <row r="36" spans="1:7">
      <c r="D36" t="s">
        <v>20</v>
      </c>
      <c r="E36" t="s">
        <v>421</v>
      </c>
      <c r="F36" t="s">
        <v>2057</v>
      </c>
      <c r="G36" t="s">
        <v>531</v>
      </c>
    </row>
    <row r="37" spans="1:7">
      <c r="D37" t="s">
        <v>21</v>
      </c>
      <c r="E37" t="s">
        <v>530</v>
      </c>
      <c r="F37" t="s">
        <v>2058</v>
      </c>
      <c r="G37" t="s">
        <v>531</v>
      </c>
    </row>
    <row r="38" spans="1:7">
      <c r="D38" t="s">
        <v>115</v>
      </c>
      <c r="E38" t="s">
        <v>436</v>
      </c>
      <c r="F38" t="s">
        <v>389</v>
      </c>
    </row>
    <row r="39" spans="1:7">
      <c r="D39" t="s">
        <v>422</v>
      </c>
      <c r="E39" t="s">
        <v>408</v>
      </c>
      <c r="F39" t="s">
        <v>2059</v>
      </c>
      <c r="G39" s="1" t="s">
        <v>532</v>
      </c>
    </row>
    <row r="40" spans="1:7" ht="15" customHeight="1">
      <c r="E40" t="s">
        <v>441</v>
      </c>
      <c r="G40" s="1"/>
    </row>
    <row r="41" spans="1:7">
      <c r="D41" t="s">
        <v>116</v>
      </c>
      <c r="E41" t="s">
        <v>372</v>
      </c>
      <c r="F41" t="s">
        <v>2060</v>
      </c>
      <c r="G41" t="s">
        <v>437</v>
      </c>
    </row>
    <row r="42" spans="1:7">
      <c r="D42" t="s">
        <v>143</v>
      </c>
      <c r="E42" t="s">
        <v>251</v>
      </c>
      <c r="F42" t="s">
        <v>2045</v>
      </c>
    </row>
    <row r="43" spans="1:7">
      <c r="D43" t="s">
        <v>144</v>
      </c>
      <c r="E43" t="s">
        <v>423</v>
      </c>
      <c r="F43" t="s">
        <v>389</v>
      </c>
    </row>
    <row r="44" spans="1:7">
      <c r="A44" s="1" t="s">
        <v>427</v>
      </c>
      <c r="D44" t="s">
        <v>427</v>
      </c>
      <c r="E44" t="s">
        <v>477</v>
      </c>
      <c r="F44" t="s">
        <v>2061</v>
      </c>
      <c r="G44" t="s">
        <v>438</v>
      </c>
    </row>
    <row r="45" spans="1:7">
      <c r="A45" s="1"/>
      <c r="D45" t="s">
        <v>478</v>
      </c>
      <c r="E45" t="s">
        <v>424</v>
      </c>
      <c r="F45" t="s">
        <v>2061</v>
      </c>
      <c r="G45" t="s">
        <v>439</v>
      </c>
    </row>
    <row r="46" spans="1:7">
      <c r="A46" s="1"/>
      <c r="D46" t="s">
        <v>479</v>
      </c>
      <c r="E46" t="s">
        <v>425</v>
      </c>
      <c r="F46" t="s">
        <v>2061</v>
      </c>
      <c r="G46" t="s">
        <v>440</v>
      </c>
    </row>
    <row r="47" spans="1:7">
      <c r="A47" s="1"/>
      <c r="D47" t="s">
        <v>480</v>
      </c>
      <c r="E47" t="s">
        <v>426</v>
      </c>
      <c r="F47" t="s">
        <v>2062</v>
      </c>
      <c r="G47" t="s">
        <v>533</v>
      </c>
    </row>
    <row r="48" spans="1:7">
      <c r="E48" t="s">
        <v>366</v>
      </c>
    </row>
    <row r="50" spans="3:7" ht="27.75" customHeight="1">
      <c r="C50" s="1"/>
      <c r="D50" s="1" t="s">
        <v>543</v>
      </c>
      <c r="E50" s="1"/>
      <c r="F50" s="1"/>
      <c r="G50" s="1"/>
    </row>
    <row r="51" spans="3:7" ht="27.75" customHeight="1">
      <c r="C51" s="1"/>
      <c r="D51" s="1"/>
      <c r="E51" s="1"/>
      <c r="F51" s="1"/>
      <c r="G51" s="1"/>
    </row>
    <row r="53" spans="3:7" ht="27" customHeight="1"/>
    <row r="55" spans="3:7" ht="39" customHeight="1"/>
    <row r="56" spans="3:7" ht="27" customHeight="1"/>
  </sheetData>
  <sheetProtection sheet="1" objects="1" scenarios="1" formatColumns="0" formatRows="0"/>
  <mergeCells count="11">
    <mergeCell ref="D4:F4"/>
    <mergeCell ref="A44:A47"/>
    <mergeCell ref="C50:C51"/>
    <mergeCell ref="D50:G51"/>
    <mergeCell ref="D7:F7"/>
    <mergeCell ref="G39:G40"/>
    <mergeCell ref="D5:G5"/>
    <mergeCell ref="E6:F6"/>
    <mergeCell ref="G7:G8"/>
    <mergeCell ref="C18:C22"/>
    <mergeCell ref="A18:A22"/>
  </mergeCells>
  <dataValidations count="3"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" sqref="F16 F20"/>
    <dataValidation type="textLength" operator="lessThanOrEqual" allowBlank="1" showInputMessage="1" showErrorMessage="1" errorTitle="Ошибка" error="Допускается ввод не более 900 символов!" sqref="F12 F41:F42 F26:F31 F15 F39 F33:F37 F17 F19 F21:F22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44:F47">
      <formula1>"a"</formula1>
    </dataValidation>
  </dataValidations>
  <pageMargins left="0.7" right="0.7" top="0.75" bottom="0.75" header="0.3" footer="0.3"/>
  <pageSetup paperSize="9" orientation="portrait" horizontalDpi="4294967292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 codeName="modfrmRezimChoose">
    <tabColor indexed="47"/>
  </sheetPr>
  <dimension ref="A1"/>
  <sheetViews>
    <sheetView showGridLines="0" zoomScaleNormal="85" workbookViewId="0"/>
  </sheetViews>
  <sheetFormatPr defaultRowHeight="15"/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sheetPr codeName="modfrmDateChoose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 codeName="modComm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 codeName="modThisWorkbook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 codeName="modfrmReestrMR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 codeName="modfrmRegion">
    <tabColor indexed="47"/>
  </sheetPr>
  <dimension ref="A1"/>
  <sheetViews>
    <sheetView showGridLines="0"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02">
    <tabColor rgb="FFEAEBEE"/>
    <pageSetUpPr fitToPage="1"/>
  </sheetPr>
  <dimension ref="A1:AA13"/>
  <sheetViews>
    <sheetView showGridLines="0" topLeftCell="C3" workbookViewId="0">
      <pane xSplit="4" ySplit="8" topLeftCell="G11" activePane="bottomRight" state="frozen"/>
      <selection activeCell="C3" sqref="C3"/>
      <selection pane="topRight" activeCell="G3" sqref="G3"/>
      <selection pane="bottomLeft" activeCell="C11" sqref="C11"/>
      <selection pane="bottomRight" activeCell="N26" sqref="N26"/>
    </sheetView>
  </sheetViews>
  <sheetFormatPr defaultColWidth="10.5703125" defaultRowHeight="15"/>
  <cols>
    <col min="1" max="2" width="9.140625" hidden="1" customWidth="1"/>
    <col min="3" max="3" width="3.7109375" customWidth="1"/>
    <col min="4" max="4" width="5.5703125" customWidth="1"/>
    <col min="5" max="6" width="38.140625" customWidth="1"/>
    <col min="7" max="10" width="19.85546875" customWidth="1"/>
    <col min="11" max="11" width="9.7109375" customWidth="1"/>
    <col min="12" max="17" width="19.85546875" customWidth="1"/>
    <col min="18" max="18" width="103.7109375" customWidth="1"/>
    <col min="19" max="19" width="3.7109375" customWidth="1"/>
    <col min="20" max="22" width="10.5703125" hidden="1" customWidth="1"/>
    <col min="23" max="23" width="13.7109375" hidden="1" customWidth="1"/>
    <col min="24" max="24" width="15.42578125" hidden="1" customWidth="1"/>
    <col min="25" max="25" width="16.28515625" hidden="1" customWidth="1"/>
    <col min="26" max="29" width="0" hidden="1" customWidth="1"/>
  </cols>
  <sheetData>
    <row r="1" spans="4:27" ht="16.5" hidden="1" customHeight="1"/>
    <row r="2" spans="4:27" ht="16.5" hidden="1" customHeight="1"/>
    <row r="4" spans="4:27" ht="22.5" customHeight="1">
      <c r="D4" s="1" t="s">
        <v>551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6" spans="4:27" ht="14.25" customHeight="1">
      <c r="D6" s="1" t="s">
        <v>384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 t="s">
        <v>386</v>
      </c>
    </row>
    <row r="7" spans="4:27" ht="14.25" customHeight="1">
      <c r="D7" s="1" t="s">
        <v>32</v>
      </c>
      <c r="E7" s="1" t="s">
        <v>553</v>
      </c>
      <c r="F7" s="1" t="s">
        <v>375</v>
      </c>
      <c r="G7" s="1" t="s">
        <v>554</v>
      </c>
      <c r="H7" s="1" t="s">
        <v>555</v>
      </c>
      <c r="I7" s="1" t="s">
        <v>557</v>
      </c>
      <c r="J7" s="1"/>
      <c r="K7" s="1"/>
      <c r="L7" s="1"/>
      <c r="M7" s="1" t="s">
        <v>561</v>
      </c>
      <c r="N7" s="1"/>
      <c r="O7" s="1" t="s">
        <v>562</v>
      </c>
      <c r="P7" s="1"/>
      <c r="Q7" s="1" t="s">
        <v>564</v>
      </c>
      <c r="R7" s="1"/>
    </row>
    <row r="8" spans="4:27" ht="35.25" customHeight="1">
      <c r="D8" s="1"/>
      <c r="E8" s="1"/>
      <c r="F8" s="1"/>
      <c r="G8" s="1"/>
      <c r="H8" s="1"/>
      <c r="I8" t="s">
        <v>556</v>
      </c>
      <c r="J8" t="s">
        <v>558</v>
      </c>
      <c r="K8" t="s">
        <v>559</v>
      </c>
      <c r="L8" t="s">
        <v>560</v>
      </c>
      <c r="M8" t="s">
        <v>578</v>
      </c>
      <c r="N8" t="s">
        <v>560</v>
      </c>
      <c r="O8" t="s">
        <v>563</v>
      </c>
      <c r="P8" t="s">
        <v>560</v>
      </c>
      <c r="Q8" s="1"/>
      <c r="R8" s="1"/>
    </row>
    <row r="9" spans="4:27" ht="12" customHeight="1">
      <c r="D9" t="s">
        <v>33</v>
      </c>
      <c r="E9" t="s">
        <v>5</v>
      </c>
      <c r="F9" t="s">
        <v>6</v>
      </c>
      <c r="G9" t="s">
        <v>7</v>
      </c>
      <c r="H9" t="s">
        <v>20</v>
      </c>
      <c r="I9" t="s">
        <v>21</v>
      </c>
      <c r="J9" t="s">
        <v>115</v>
      </c>
      <c r="K9" t="s">
        <v>116</v>
      </c>
      <c r="L9" t="s">
        <v>143</v>
      </c>
      <c r="M9" t="s">
        <v>144</v>
      </c>
      <c r="N9" t="s">
        <v>145</v>
      </c>
      <c r="O9" t="s">
        <v>146</v>
      </c>
      <c r="P9" t="s">
        <v>147</v>
      </c>
      <c r="Q9" t="s">
        <v>148</v>
      </c>
      <c r="R9" t="s">
        <v>149</v>
      </c>
      <c r="Z9" t="s">
        <v>486</v>
      </c>
      <c r="AA9" t="s">
        <v>487</v>
      </c>
    </row>
    <row r="10" spans="4:27" ht="5.25" hidden="1" customHeight="1">
      <c r="D10" t="s">
        <v>503</v>
      </c>
    </row>
    <row r="11" spans="4:27" ht="90" customHeight="1">
      <c r="D11" t="s">
        <v>33</v>
      </c>
      <c r="E11" t="s">
        <v>2066</v>
      </c>
      <c r="F11" t="s">
        <v>2065</v>
      </c>
      <c r="G11">
        <v>66</v>
      </c>
      <c r="H11">
        <v>242.1</v>
      </c>
      <c r="I11">
        <v>0</v>
      </c>
      <c r="J11">
        <v>0</v>
      </c>
      <c r="L11">
        <v>0</v>
      </c>
      <c r="M11">
        <v>0</v>
      </c>
      <c r="N11">
        <v>0</v>
      </c>
      <c r="O11">
        <v>61</v>
      </c>
      <c r="P11">
        <v>390</v>
      </c>
      <c r="Q11">
        <v>4</v>
      </c>
      <c r="R11" s="1" t="s">
        <v>579</v>
      </c>
      <c r="Z11" t="str">
        <f>IF(E11="","n",IF(ISERROR(MATCH(E11,List05_CS_Copy,0)),"n","y"))</f>
        <v>y</v>
      </c>
      <c r="AA11" t="str">
        <f>IF(F11="","n",IF(ISERROR(MATCH(F11,List05_VD_Copy,0)),"n","y"))</f>
        <v>y</v>
      </c>
    </row>
    <row r="12" spans="4:27" ht="15" customHeight="1">
      <c r="E12" t="s">
        <v>467</v>
      </c>
      <c r="F12" t="s">
        <v>376</v>
      </c>
      <c r="R12" s="1"/>
    </row>
    <row r="13" spans="4:27" ht="3" customHeight="1"/>
  </sheetData>
  <sheetProtection sheet="1" objects="1" scenarios="1" formatColumns="0" formatRows="0"/>
  <mergeCells count="13">
    <mergeCell ref="R11:R12"/>
    <mergeCell ref="D4:Q4"/>
    <mergeCell ref="R6:R8"/>
    <mergeCell ref="D6:Q6"/>
    <mergeCell ref="D7:D8"/>
    <mergeCell ref="E7:E8"/>
    <mergeCell ref="F7:F8"/>
    <mergeCell ref="G7:G8"/>
    <mergeCell ref="Q7:Q8"/>
    <mergeCell ref="H7:H8"/>
    <mergeCell ref="I7:L7"/>
    <mergeCell ref="M7:N7"/>
    <mergeCell ref="O7:P7"/>
  </mergeCells>
  <dataValidations count="7">
    <dataValidation type="decimal" allowBlank="1" showErrorMessage="1" errorTitle="Ошибка" error="Допускается ввод только неотрицательных чисел!" sqref="G10:Q10 J11 P11 N11 L11">
      <formula1>0</formula1>
      <formula2>9.99999999999999E+23</formula2>
    </dataValidation>
    <dataValidation allowBlank="1" showErrorMessage="1" errorTitle="Ошибка" error="Допускается ввод только неотрицательных чисел!" sqref="E10:F10"/>
    <dataValidation type="whole" allowBlank="1" showErrorMessage="1" errorTitle="Ошибка" error="Допускается ввод только неотрицательных целых чисел!" sqref="O11 I11 M11 Q11">
      <formula1>0</formula1>
      <formula2>9.99999999999999E+23</formula2>
    </dataValidation>
    <dataValidation allowBlank="1" showInputMessage="1" showErrorMessage="1" prompt="Выберите один или несколько одновременно видов деятельности, выполнив последовательно по одному щелчку на строке с видом деятельности" sqref="F11"/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K11">
      <formula1>kind_of_unit</formula1>
    </dataValidation>
    <dataValidation type="decimal" allowBlank="1" showErrorMessage="1" errorTitle="Ошибка" error="Допускается ввод только неотрицательных чисел!" sqref="G11:H11">
      <formula1>0</formula1>
      <formula2>9.99999999999999E+37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01">
    <tabColor rgb="FFEAEBEE"/>
    <pageSetUpPr fitToPage="1"/>
  </sheetPr>
  <dimension ref="A1:S15"/>
  <sheetViews>
    <sheetView showGridLines="0" topLeftCell="C3" workbookViewId="0">
      <selection activeCell="J11" sqref="J11"/>
    </sheetView>
  </sheetViews>
  <sheetFormatPr defaultColWidth="10.5703125" defaultRowHeight="15"/>
  <cols>
    <col min="1" max="2" width="9.140625" hidden="1" customWidth="1"/>
    <col min="3" max="3" width="3.7109375" customWidth="1"/>
    <col min="4" max="4" width="6.28515625" bestFit="1" customWidth="1"/>
    <col min="5" max="5" width="30.7109375" customWidth="1"/>
    <col min="6" max="6" width="3.7109375" customWidth="1"/>
    <col min="7" max="7" width="6.28515625" bestFit="1" customWidth="1"/>
    <col min="8" max="8" width="30.7109375" customWidth="1"/>
    <col min="9" max="9" width="9" bestFit="1" customWidth="1"/>
    <col min="10" max="10" width="12.140625" customWidth="1"/>
    <col min="11" max="11" width="46.7109375" customWidth="1"/>
    <col min="12" max="12" width="100.28515625" customWidth="1"/>
    <col min="13" max="13" width="7.5703125" hidden="1" customWidth="1"/>
    <col min="14" max="14" width="10.5703125" hidden="1" customWidth="1"/>
    <col min="15" max="22" width="0" hidden="1" customWidth="1"/>
  </cols>
  <sheetData>
    <row r="1" spans="3:19" ht="16.5" hidden="1" customHeight="1">
      <c r="P1" t="s">
        <v>157</v>
      </c>
      <c r="Q1" t="s">
        <v>158</v>
      </c>
      <c r="R1" t="s">
        <v>141</v>
      </c>
    </row>
    <row r="2" spans="3:19" ht="16.5" hidden="1" customHeight="1"/>
    <row r="4" spans="3:19">
      <c r="D4" s="1" t="s">
        <v>568</v>
      </c>
      <c r="E4" s="1"/>
      <c r="F4" s="1"/>
      <c r="G4" s="1"/>
      <c r="H4" s="1"/>
      <c r="I4" s="1"/>
    </row>
    <row r="6" spans="3:19">
      <c r="D6" s="1" t="s">
        <v>384</v>
      </c>
      <c r="E6" s="1"/>
      <c r="F6" s="1"/>
      <c r="G6" s="1"/>
      <c r="H6" s="1"/>
      <c r="I6" s="1"/>
      <c r="J6" s="1"/>
      <c r="K6" s="1"/>
      <c r="L6" s="1" t="s">
        <v>386</v>
      </c>
    </row>
    <row r="7" spans="3:19">
      <c r="D7" t="s">
        <v>32</v>
      </c>
      <c r="E7" t="s">
        <v>140</v>
      </c>
      <c r="G7" t="s">
        <v>32</v>
      </c>
      <c r="H7" t="s">
        <v>142</v>
      </c>
      <c r="I7" t="s">
        <v>141</v>
      </c>
      <c r="J7" t="s">
        <v>443</v>
      </c>
      <c r="K7" t="s">
        <v>444</v>
      </c>
      <c r="L7" s="1"/>
    </row>
    <row r="8" spans="3:19" ht="12" customHeight="1">
      <c r="D8" t="s">
        <v>33</v>
      </c>
      <c r="E8" t="s">
        <v>5</v>
      </c>
      <c r="G8" t="s">
        <v>6</v>
      </c>
      <c r="H8" t="s">
        <v>7</v>
      </c>
      <c r="I8" t="s">
        <v>20</v>
      </c>
      <c r="J8" t="s">
        <v>21</v>
      </c>
      <c r="K8" t="s">
        <v>115</v>
      </c>
      <c r="L8" t="s">
        <v>116</v>
      </c>
    </row>
    <row r="9" spans="3:19" ht="78.75" hidden="1" customHeight="1">
      <c r="D9">
        <v>0</v>
      </c>
      <c r="G9">
        <v>0</v>
      </c>
      <c r="L9" s="1" t="s">
        <v>442</v>
      </c>
    </row>
    <row r="10" spans="3:19" ht="21.95" hidden="1" customHeight="1">
      <c r="C10" s="1" t="s">
        <v>2063</v>
      </c>
      <c r="D10" s="1">
        <v>1</v>
      </c>
      <c r="E10" s="1" t="s">
        <v>2004</v>
      </c>
      <c r="G10">
        <v>0</v>
      </c>
      <c r="L10" s="1"/>
    </row>
    <row r="11" spans="3:19" ht="21.95" customHeight="1">
      <c r="C11" s="1"/>
      <c r="D11" s="1"/>
      <c r="E11" s="1"/>
      <c r="F11" t="s">
        <v>2063</v>
      </c>
      <c r="G11">
        <v>1</v>
      </c>
      <c r="H11" t="s">
        <v>2004</v>
      </c>
      <c r="I11" t="s">
        <v>2005</v>
      </c>
      <c r="J11" t="s">
        <v>27</v>
      </c>
      <c r="K11" t="s">
        <v>376</v>
      </c>
      <c r="L11" s="1"/>
      <c r="P11" t="str">
        <f>mergeValue(E11)</f>
        <v>городской округ Самара</v>
      </c>
      <c r="Q11" t="str">
        <f>H11</f>
        <v>городской округ Самара</v>
      </c>
      <c r="R11" t="str">
        <f>I11</f>
        <v>36701000</v>
      </c>
      <c r="S11" t="str">
        <f>Q11&amp;" ("&amp;R11&amp;")"</f>
        <v>городской округ Самара (36701000)</v>
      </c>
    </row>
    <row r="12" spans="3:19" ht="21.95" customHeight="1">
      <c r="C12" s="1"/>
      <c r="D12" s="1"/>
      <c r="E12" s="1"/>
      <c r="H12" t="s">
        <v>156</v>
      </c>
      <c r="L12" s="1"/>
    </row>
    <row r="13" spans="3:19" ht="15" customHeight="1">
      <c r="E13" t="s">
        <v>159</v>
      </c>
      <c r="L13" s="1"/>
    </row>
    <row r="15" spans="3:19">
      <c r="D15" s="1" t="s">
        <v>567</v>
      </c>
      <c r="E15" s="1"/>
      <c r="F15" s="1"/>
      <c r="G15" s="1"/>
      <c r="H15" s="1"/>
      <c r="I15" s="1"/>
      <c r="J15" s="1"/>
      <c r="K15" s="1"/>
      <c r="L15" s="1"/>
    </row>
  </sheetData>
  <sheetProtection sheet="1" objects="1" scenarios="1" formatColumns="0" formatRows="0"/>
  <mergeCells count="8">
    <mergeCell ref="D15:L15"/>
    <mergeCell ref="D4:I4"/>
    <mergeCell ref="C10:C12"/>
    <mergeCell ref="D10:D12"/>
    <mergeCell ref="E10:E12"/>
    <mergeCell ref="L9:L13"/>
    <mergeCell ref="D6:K6"/>
    <mergeCell ref="L6:L7"/>
  </mergeCells>
  <phoneticPr fontId="0" type="noConversion"/>
  <dataValidations count="5">
    <dataValidation type="decimal" allowBlank="1" showErrorMessage="1" errorTitle="Ошибка" error="Допускается ввод только неотрицательных чисел!" sqref="H9:K9 E9 I11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1">
      <formula1>900</formula1>
    </dataValidation>
    <dataValidation allowBlank="1" showInputMessage="1" showErrorMessage="1" prompt="Изменение значения по двойному щелчоку левой кнопки мыши" sqref="J11"/>
    <dataValidation allowBlank="1" showInputMessage="1" showErrorMessage="1" prompt="Выберите муниципальное образование и ОКТМО, выполнив двойной щелчок левой кнопки мыши по ячейке." sqref="H11"/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05">
    <tabColor theme="0" tint="-0.249977111117893"/>
  </sheetPr>
  <dimension ref="A1:S19"/>
  <sheetViews>
    <sheetView showGridLines="0" topLeftCell="D1" workbookViewId="0">
      <selection activeCell="K8" sqref="K8"/>
    </sheetView>
  </sheetViews>
  <sheetFormatPr defaultColWidth="10.5703125" defaultRowHeight="15"/>
  <cols>
    <col min="1" max="3" width="3.7109375" hidden="1" customWidth="1"/>
    <col min="4" max="8" width="3.7109375" customWidth="1"/>
    <col min="9" max="9" width="9.7109375" customWidth="1"/>
    <col min="10" max="10" width="37.7109375" customWidth="1"/>
    <col min="11" max="11" width="66.85546875" customWidth="1"/>
    <col min="12" max="12" width="116" customWidth="1"/>
    <col min="14" max="14" width="10.5703125" hidden="1" customWidth="1"/>
    <col min="15" max="15" width="11.140625" hidden="1" customWidth="1"/>
    <col min="16" max="17" width="10.5703125" hidden="1" customWidth="1"/>
    <col min="18" max="18" width="11.28515625" hidden="1" customWidth="1"/>
    <col min="19" max="19" width="10.5703125" hidden="1" customWidth="1"/>
  </cols>
  <sheetData>
    <row r="1" spans="1:19" ht="3" customHeight="1">
      <c r="A1" t="s">
        <v>33</v>
      </c>
    </row>
    <row r="2" spans="1:19">
      <c r="I2" s="1" t="s">
        <v>445</v>
      </c>
      <c r="J2" s="1"/>
      <c r="K2" s="1"/>
    </row>
    <row r="3" spans="1:19" ht="3" customHeight="1"/>
    <row r="4" spans="1:19">
      <c r="I4" s="1" t="s">
        <v>384</v>
      </c>
      <c r="J4" s="1"/>
      <c r="K4" s="1"/>
      <c r="L4" s="1" t="s">
        <v>386</v>
      </c>
    </row>
    <row r="5" spans="1:19" ht="11.25" customHeight="1">
      <c r="I5" t="s">
        <v>32</v>
      </c>
      <c r="J5" t="s">
        <v>385</v>
      </c>
      <c r="K5" t="s">
        <v>383</v>
      </c>
      <c r="L5" s="1"/>
    </row>
    <row r="6" spans="1:19" ht="12" customHeight="1">
      <c r="I6" t="s">
        <v>33</v>
      </c>
      <c r="J6">
        <v>2</v>
      </c>
      <c r="K6">
        <v>3</v>
      </c>
      <c r="L6">
        <v>4</v>
      </c>
      <c r="M6">
        <v>4</v>
      </c>
      <c r="N6" t="s">
        <v>488</v>
      </c>
      <c r="O6" t="s">
        <v>489</v>
      </c>
      <c r="P6" t="s">
        <v>490</v>
      </c>
      <c r="Q6" t="s">
        <v>491</v>
      </c>
      <c r="R6" t="s">
        <v>504</v>
      </c>
      <c r="S6" t="s">
        <v>496</v>
      </c>
    </row>
    <row r="7" spans="1:19">
      <c r="A7">
        <v>0</v>
      </c>
      <c r="I7">
        <v>1</v>
      </c>
      <c r="J7" t="s">
        <v>446</v>
      </c>
      <c r="K7" t="str">
        <f>IF(form_up_date="","",form_up_date)</f>
        <v>20.01.2021</v>
      </c>
      <c r="L7" t="s">
        <v>447</v>
      </c>
    </row>
    <row r="8" spans="1:19">
      <c r="A8" s="1">
        <v>1</v>
      </c>
      <c r="E8" s="1" t="s">
        <v>2063</v>
      </c>
      <c r="I8" t="str">
        <f>"2."&amp;mergeValue(A8)</f>
        <v>2.1</v>
      </c>
      <c r="J8" t="s">
        <v>448</v>
      </c>
      <c r="K8" t="s">
        <v>2066</v>
      </c>
      <c r="L8" t="s">
        <v>534</v>
      </c>
      <c r="N8" t="str">
        <f>IF(K8="","",K8)</f>
        <v>Централизованная</v>
      </c>
      <c r="S8" t="s">
        <v>497</v>
      </c>
    </row>
    <row r="9" spans="1:19">
      <c r="A9" s="1"/>
      <c r="E9" s="1"/>
      <c r="I9" t="str">
        <f>"3."&amp;mergeValue(A9)</f>
        <v>3.1</v>
      </c>
      <c r="J9" t="s">
        <v>449</v>
      </c>
      <c r="K9" t="str">
        <f>IF(ISERROR(INDEX(List02_VDCol,MATCH(K8,List02_CSCol,0))),"наименование отсутствует",INDEX(List02_VDCol,MATCH(K8,List02_CSCol,0)))</f>
        <v>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</v>
      </c>
      <c r="L9" t="s">
        <v>481</v>
      </c>
      <c r="O9" t="str">
        <f>IF(K9="","",K9)</f>
        <v>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</v>
      </c>
      <c r="S9" t="s">
        <v>498</v>
      </c>
    </row>
    <row r="10" spans="1:19">
      <c r="A10" s="1"/>
      <c r="B10" s="1">
        <v>1</v>
      </c>
      <c r="E10" s="1"/>
      <c r="F10" s="1"/>
      <c r="I10" t="str">
        <f>"4."&amp;mergeValue(A10)</f>
        <v>4.1</v>
      </c>
      <c r="J10" t="s">
        <v>450</v>
      </c>
      <c r="K10" t="s">
        <v>389</v>
      </c>
    </row>
    <row r="11" spans="1:19">
      <c r="A11" s="1"/>
      <c r="B11" s="1"/>
      <c r="E11" s="1"/>
      <c r="F11" s="1"/>
      <c r="I11" t="str">
        <f>"4."&amp;mergeValue(A11) &amp;"."&amp;mergeValue(B10)</f>
        <v>4.1.1</v>
      </c>
      <c r="J11" t="s">
        <v>524</v>
      </c>
      <c r="K11" t="str">
        <f>IF(region_name="","",region_name)</f>
        <v>Самарская область</v>
      </c>
      <c r="L11" t="s">
        <v>387</v>
      </c>
    </row>
    <row r="12" spans="1:19">
      <c r="A12" s="1"/>
      <c r="B12" s="1"/>
      <c r="C12" s="1">
        <v>1</v>
      </c>
      <c r="E12" s="1"/>
      <c r="F12" s="1"/>
      <c r="G12" s="1"/>
      <c r="I12" t="str">
        <f>"4."&amp;mergeValue(A12) &amp;"."&amp;mergeValue(B12)&amp;"."&amp;mergeValue(C12)</f>
        <v>4.1.1.1</v>
      </c>
      <c r="J12" t="s">
        <v>451</v>
      </c>
      <c r="K12" t="s">
        <v>2004</v>
      </c>
      <c r="L12" t="s">
        <v>452</v>
      </c>
      <c r="P12" t="str">
        <f>IF(K12="","",K12)</f>
        <v>городской округ Самара</v>
      </c>
      <c r="S12" t="s">
        <v>499</v>
      </c>
    </row>
    <row r="13" spans="1:19">
      <c r="A13" s="1"/>
      <c r="B13" s="1"/>
      <c r="C13" s="1"/>
      <c r="D13">
        <v>1</v>
      </c>
      <c r="E13" s="1"/>
      <c r="F13" s="1"/>
      <c r="G13" s="1"/>
      <c r="I13" t="str">
        <f>"4."&amp;mergeValue(A13) &amp;"."&amp;mergeValue(B13)&amp;"."&amp;mergeValue(C13)&amp;"."&amp;mergeValue(D13)</f>
        <v>4.1.1.1.1</v>
      </c>
      <c r="J13" t="s">
        <v>453</v>
      </c>
      <c r="K13" t="s">
        <v>2067</v>
      </c>
      <c r="L13" s="1" t="s">
        <v>535</v>
      </c>
      <c r="Q13" t="s">
        <v>2004</v>
      </c>
      <c r="R13" t="s">
        <v>2005</v>
      </c>
      <c r="S13" t="s">
        <v>500</v>
      </c>
    </row>
    <row r="14" spans="1:19">
      <c r="A14" s="1"/>
      <c r="B14" s="1"/>
      <c r="C14" s="1"/>
      <c r="E14" s="1"/>
      <c r="F14" s="1"/>
      <c r="G14" s="1"/>
      <c r="J14" t="s">
        <v>156</v>
      </c>
      <c r="L14" s="1"/>
    </row>
    <row r="15" spans="1:19">
      <c r="A15" s="1"/>
      <c r="B15" s="1"/>
      <c r="E15" s="1"/>
      <c r="F15" s="1"/>
      <c r="J15" t="s">
        <v>159</v>
      </c>
    </row>
    <row r="16" spans="1:19">
      <c r="A16" s="1"/>
      <c r="E16" s="1"/>
      <c r="J16" t="s">
        <v>454</v>
      </c>
    </row>
    <row r="17" spans="10:11" ht="18.75" customHeight="1">
      <c r="J17" t="s">
        <v>376</v>
      </c>
    </row>
    <row r="18" spans="10:11" ht="3" customHeight="1"/>
    <row r="19" spans="10:11" ht="15" customHeight="1">
      <c r="J19" s="1" t="s">
        <v>455</v>
      </c>
      <c r="K19" s="1"/>
    </row>
  </sheetData>
  <sheetProtection sheet="1" objects="1" scenarios="1" formatColumns="0" formatRows="0"/>
  <mergeCells count="11">
    <mergeCell ref="J19:K19"/>
    <mergeCell ref="I2:K2"/>
    <mergeCell ref="I4:K4"/>
    <mergeCell ref="L4:L5"/>
    <mergeCell ref="A8:A16"/>
    <mergeCell ref="E8:E16"/>
    <mergeCell ref="B10:B15"/>
    <mergeCell ref="F10:F15"/>
    <mergeCell ref="C12:C14"/>
    <mergeCell ref="G12:G14"/>
    <mergeCell ref="L13:L14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L15:L1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K8">
      <formula1>kind_of_CS_on_sheet_filter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03">
    <tabColor rgb="FFEAEBEE"/>
    <pageSetUpPr fitToPage="1"/>
  </sheetPr>
  <dimension ref="A1:M15"/>
  <sheetViews>
    <sheetView showGridLines="0" topLeftCell="C4" workbookViewId="0"/>
  </sheetViews>
  <sheetFormatPr defaultRowHeight="15"/>
  <cols>
    <col min="1" max="2" width="9.140625" hidden="1" customWidth="1"/>
    <col min="3" max="3" width="3.7109375" customWidth="1"/>
    <col min="4" max="4" width="7" bestFit="1" customWidth="1"/>
    <col min="5" max="5" width="14.28515625" customWidth="1"/>
    <col min="6" max="6" width="41" customWidth="1"/>
    <col min="7" max="9" width="17.85546875" customWidth="1"/>
    <col min="10" max="10" width="42.140625" customWidth="1"/>
    <col min="11" max="11" width="115.7109375" customWidth="1"/>
    <col min="12" max="12" width="3.7109375" customWidth="1"/>
  </cols>
  <sheetData>
    <row r="1" spans="1:13" hidden="1"/>
    <row r="2" spans="1:13" hidden="1"/>
    <row r="3" spans="1:13" hidden="1"/>
    <row r="4" spans="1:13" ht="3" customHeight="1"/>
    <row r="5" spans="1:13">
      <c r="D5" s="1" t="s">
        <v>536</v>
      </c>
      <c r="E5" s="1"/>
      <c r="F5" s="1"/>
      <c r="G5" s="1"/>
      <c r="H5" s="1"/>
      <c r="I5" s="1"/>
      <c r="J5" s="1"/>
    </row>
    <row r="6" spans="1:13" ht="3" hidden="1" customHeight="1"/>
    <row r="7" spans="1:13" ht="3" customHeight="1"/>
    <row r="8" spans="1:13">
      <c r="D8" s="1" t="s">
        <v>384</v>
      </c>
      <c r="E8" s="1"/>
      <c r="F8" s="1"/>
      <c r="G8" s="1"/>
      <c r="H8" s="1"/>
      <c r="I8" s="1"/>
      <c r="J8" s="1"/>
      <c r="K8" s="1" t="s">
        <v>386</v>
      </c>
    </row>
    <row r="9" spans="1:13">
      <c r="D9" s="1" t="s">
        <v>32</v>
      </c>
      <c r="E9" s="1" t="s">
        <v>456</v>
      </c>
      <c r="F9" s="1"/>
      <c r="G9" s="1" t="s">
        <v>346</v>
      </c>
      <c r="H9" s="1"/>
      <c r="I9" s="1"/>
      <c r="J9" s="1"/>
      <c r="K9" s="1"/>
    </row>
    <row r="10" spans="1:13">
      <c r="D10" s="1"/>
      <c r="E10" t="s">
        <v>345</v>
      </c>
      <c r="F10" t="s">
        <v>249</v>
      </c>
      <c r="G10" t="s">
        <v>249</v>
      </c>
      <c r="H10" t="s">
        <v>345</v>
      </c>
      <c r="I10" t="s">
        <v>457</v>
      </c>
      <c r="J10" t="s">
        <v>444</v>
      </c>
      <c r="K10" s="1"/>
    </row>
    <row r="11" spans="1:13" ht="12" customHeight="1">
      <c r="D11" t="s">
        <v>33</v>
      </c>
      <c r="E11" t="s">
        <v>5</v>
      </c>
      <c r="F11" t="s">
        <v>6</v>
      </c>
      <c r="G11" t="s">
        <v>7</v>
      </c>
      <c r="H11" t="s">
        <v>20</v>
      </c>
      <c r="I11" t="s">
        <v>21</v>
      </c>
      <c r="J11" t="s">
        <v>115</v>
      </c>
      <c r="K11" t="s">
        <v>116</v>
      </c>
    </row>
    <row r="12" spans="1:13" ht="54.95" customHeight="1">
      <c r="A12" t="s">
        <v>6</v>
      </c>
      <c r="B12" t="s">
        <v>376</v>
      </c>
      <c r="D12" t="s">
        <v>33</v>
      </c>
      <c r="K12" s="1" t="s">
        <v>458</v>
      </c>
      <c r="M12" t="str">
        <f>IF(ISERROR(INDEX(kind_of_nameforms,MATCH(E12,kind_of_forms,0),1)),"",INDEX(kind_of_nameforms,MATCH(E12,kind_of_forms,0),1))</f>
        <v/>
      </c>
    </row>
    <row r="13" spans="1:13" ht="15" customHeight="1">
      <c r="E13" t="s">
        <v>459</v>
      </c>
      <c r="K13" s="1"/>
    </row>
    <row r="14" spans="1:13" ht="3" customHeight="1"/>
    <row r="15" spans="1:13" ht="27.75" customHeight="1">
      <c r="E15" s="1" t="s">
        <v>537</v>
      </c>
      <c r="F15" s="1"/>
      <c r="G15" s="1"/>
      <c r="H15" s="1"/>
      <c r="I15" s="1"/>
      <c r="J15" s="1"/>
    </row>
  </sheetData>
  <sheetProtection password="FA9C" sheet="1" objects="1" scenarios="1" formatColumns="0" formatRows="0"/>
  <mergeCells count="8">
    <mergeCell ref="D5:J5"/>
    <mergeCell ref="K12:K13"/>
    <mergeCell ref="E15:J15"/>
    <mergeCell ref="D8:J8"/>
    <mergeCell ref="K8:K10"/>
    <mergeCell ref="D9:D10"/>
    <mergeCell ref="E9:F9"/>
    <mergeCell ref="G9:J9"/>
  </mergeCells>
  <dataValidations count="4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Comm">
    <tabColor indexed="31"/>
    <pageSetUpPr fitToPage="1"/>
  </sheetPr>
  <dimension ref="A1:E12"/>
  <sheetViews>
    <sheetView showGridLines="0" topLeftCell="C6" workbookViewId="0"/>
  </sheetViews>
  <sheetFormatPr defaultRowHeight="15"/>
  <cols>
    <col min="1" max="2" width="9.140625" hidden="1" customWidth="1"/>
    <col min="3" max="3" width="3.7109375" bestFit="1" customWidth="1"/>
    <col min="4" max="4" width="6.28515625" bestFit="1" customWidth="1"/>
    <col min="5" max="5" width="94.85546875" customWidth="1"/>
  </cols>
  <sheetData>
    <row r="1" spans="4:5" hidden="1"/>
    <row r="2" spans="4:5" hidden="1"/>
    <row r="3" spans="4:5" hidden="1"/>
    <row r="4" spans="4:5" hidden="1"/>
    <row r="5" spans="4:5" hidden="1"/>
    <row r="6" spans="4:5" ht="3" customHeight="1"/>
    <row r="7" spans="4:5">
      <c r="D7" s="1" t="s">
        <v>11</v>
      </c>
      <c r="E7" s="1"/>
    </row>
    <row r="8" spans="4:5" ht="3" customHeight="1"/>
    <row r="9" spans="4:5" ht="15.95" customHeight="1">
      <c r="D9" t="s">
        <v>32</v>
      </c>
      <c r="E9" t="s">
        <v>112</v>
      </c>
    </row>
    <row r="10" spans="4:5" ht="12" customHeight="1">
      <c r="D10" t="s">
        <v>33</v>
      </c>
      <c r="E10" t="s">
        <v>5</v>
      </c>
    </row>
    <row r="11" spans="4:5" ht="15" hidden="1" customHeight="1">
      <c r="D11">
        <v>0</v>
      </c>
    </row>
    <row r="12" spans="4:5" ht="12" customHeight="1">
      <c r="E12" t="s">
        <v>113</v>
      </c>
    </row>
  </sheetData>
  <sheetProtection password="FA9C" sheet="1" objects="1" scenarios="1" formatColumns="0" formatRows="0"/>
  <mergeCells count="1">
    <mergeCell ref="D7:E7"/>
  </mergeCells>
  <phoneticPr fontId="0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200</vt:i4>
      </vt:variant>
    </vt:vector>
  </HeadingPairs>
  <TitlesOfParts>
    <vt:vector size="209" baseType="lpstr">
      <vt:lpstr>Инструкция</vt:lpstr>
      <vt:lpstr>Титульный</vt:lpstr>
      <vt:lpstr>Форма 4.1.1</vt:lpstr>
      <vt:lpstr>Форма 4.1.2</vt:lpstr>
      <vt:lpstr>Форма 4.1.3</vt:lpstr>
      <vt:lpstr>Форма 1.0.1</vt:lpstr>
      <vt:lpstr>Комментарии</vt:lpstr>
      <vt:lpstr>Сведения об изменении</vt:lpstr>
      <vt:lpstr>Проверка</vt:lpstr>
      <vt:lpstr>_ppL1</vt:lpstr>
      <vt:lpstr>_ppL12</vt:lpstr>
      <vt:lpstr>_ppL2</vt:lpstr>
      <vt:lpstr>_ppL3</vt:lpstr>
      <vt:lpstr>add_CS_List05_1</vt:lpstr>
      <vt:lpstr>add_List01_1</vt:lpstr>
      <vt:lpstr>add_sys</vt:lpstr>
      <vt:lpstr>add_ved</vt:lpstr>
      <vt:lpstr>checkCell_1</vt:lpstr>
      <vt:lpstr>checkCell_2</vt:lpstr>
      <vt:lpstr>checkCell_4</vt:lpstr>
      <vt:lpstr>checkCell_List07</vt:lpstr>
      <vt:lpstr>checkCells_List05_1</vt:lpstr>
      <vt:lpstr>chkGetUpdatesValue</vt:lpstr>
      <vt:lpstr>chkNoUpdatesValue</vt:lpstr>
      <vt:lpstr>clear_range</vt:lpstr>
      <vt:lpstr>code</vt:lpstr>
      <vt:lpstr>data_org</vt:lpstr>
      <vt:lpstr>data_type</vt:lpstr>
      <vt:lpstr>data_uniTS</vt:lpstr>
      <vt:lpstr>DATA_URL</vt:lpstr>
      <vt:lpstr>diff_type</vt:lpstr>
      <vt:lpstr>differentially_TS_flag</vt:lpstr>
      <vt:lpstr>DocProp_TemplateCode</vt:lpstr>
      <vt:lpstr>DocProp_Version</vt:lpstr>
      <vt:lpstr>email</vt:lpstr>
      <vt:lpstr>et_Comm</vt:lpstr>
      <vt:lpstr>et_first_sys</vt:lpstr>
      <vt:lpstr>et_flag_inet_mo</vt:lpstr>
      <vt:lpstr>et_List00</vt:lpstr>
      <vt:lpstr>et_List01_1</vt:lpstr>
      <vt:lpstr>et_List01_2</vt:lpstr>
      <vt:lpstr>et_List02_2</vt:lpstr>
      <vt:lpstr>et_List02_3</vt:lpstr>
      <vt:lpstr>et_List03</vt:lpstr>
      <vt:lpstr>et_List04_0</vt:lpstr>
      <vt:lpstr>et_List04_1</vt:lpstr>
      <vt:lpstr>et_List04_2</vt:lpstr>
      <vt:lpstr>et_List05</vt:lpstr>
      <vt:lpstr>et_List05_1</vt:lpstr>
      <vt:lpstr>et_List05_2</vt:lpstr>
      <vt:lpstr>et_List05_3</vt:lpstr>
      <vt:lpstr>et_List05_4</vt:lpstr>
      <vt:lpstr>et_List05_CS_VD</vt:lpstr>
      <vt:lpstr>et_List05_withDIff</vt:lpstr>
      <vt:lpstr>et_List05_withOutDIff</vt:lpstr>
      <vt:lpstr>et_List07</vt:lpstr>
      <vt:lpstr>fil</vt:lpstr>
      <vt:lpstr>fil_flag</vt:lpstr>
      <vt:lpstr>first_sys</vt:lpstr>
      <vt:lpstr>FirstLine</vt:lpstr>
      <vt:lpstr>flag_publication</vt:lpstr>
      <vt:lpstr>flagUsedCS_List02</vt:lpstr>
      <vt:lpstr>flagUsedVD_List02</vt:lpstr>
      <vt:lpstr>form_date</vt:lpstr>
      <vt:lpstr>form_type</vt:lpstr>
      <vt:lpstr>form_up_date</vt:lpstr>
      <vt:lpstr>god</vt:lpstr>
      <vt:lpstr>id_rate</vt:lpstr>
      <vt:lpstr>IDtariff_List05_1</vt:lpstr>
      <vt:lpstr>inet_mo</vt:lpstr>
      <vt:lpstr>Info_FilFlag</vt:lpstr>
      <vt:lpstr>Info_ForSKIInListMO</vt:lpstr>
      <vt:lpstr>Info_PeriodInTitle</vt:lpstr>
      <vt:lpstr>Info_PublicationWeb</vt:lpstr>
      <vt:lpstr>Info_TitleGroupRates</vt:lpstr>
      <vt:lpstr>Info_TitleIdRate</vt:lpstr>
      <vt:lpstr>Info_TitleIdRateNote</vt:lpstr>
      <vt:lpstr>Info_TitleKindPublication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Instruction_region</vt:lpstr>
      <vt:lpstr>kind_group_rates</vt:lpstr>
      <vt:lpstr>kind_of_activity</vt:lpstr>
      <vt:lpstr>kind_of_activity_WARM</vt:lpstr>
      <vt:lpstr>kind_of_CS_on_sheet</vt:lpstr>
      <vt:lpstr>kind_of_CS_on_sheet_filter</vt:lpstr>
      <vt:lpstr>kind_of_forms</vt:lpstr>
      <vt:lpstr>kind_of_nameforms</vt:lpstr>
      <vt:lpstr>kind_of_NDS</vt:lpstr>
      <vt:lpstr>kind_of_org_type</vt:lpstr>
      <vt:lpstr>kind_of_publication</vt:lpstr>
      <vt:lpstr>kind_of_unit</vt:lpstr>
      <vt:lpstr>kind_of_VD_on_sheet</vt:lpstr>
      <vt:lpstr>kind_of_VD_on_sheet_filter</vt:lpstr>
      <vt:lpstr>kpp</vt:lpstr>
      <vt:lpstr>LastUpdateDate_MO</vt:lpstr>
      <vt:lpstr>LINK_RANGE</vt:lpstr>
      <vt:lpstr>list_ed</vt:lpstr>
      <vt:lpstr>list_email</vt:lpstr>
      <vt:lpstr>List_H</vt:lpstr>
      <vt:lpstr>List_M</vt:lpstr>
      <vt:lpstr>LIST_MR_MO_OKTMO</vt:lpstr>
      <vt:lpstr>LIST_MR_MO_OKTMO_FILTER</vt:lpstr>
      <vt:lpstr>list_of_tariff</vt:lpstr>
      <vt:lpstr>list_url</vt:lpstr>
      <vt:lpstr>List01_GroundMaterials_1</vt:lpstr>
      <vt:lpstr>List01_mrid_col</vt:lpstr>
      <vt:lpstr>List01_NameCol</vt:lpstr>
      <vt:lpstr>List01_note</vt:lpstr>
      <vt:lpstr>List02_ActivityCol</vt:lpstr>
      <vt:lpstr>List02_CSCol</vt:lpstr>
      <vt:lpstr>List02_EM</vt:lpstr>
      <vt:lpstr>List02_note</vt:lpstr>
      <vt:lpstr>List02_sysid_col</vt:lpstr>
      <vt:lpstr>List02_VDCol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List04_note</vt:lpstr>
      <vt:lpstr>List04_uniTS_block</vt:lpstr>
      <vt:lpstr>List04_uniTS_blockColor</vt:lpstr>
      <vt:lpstr>List05_CS_Copy</vt:lpstr>
      <vt:lpstr>List05_FirstRange</vt:lpstr>
      <vt:lpstr>List05_flag_point</vt:lpstr>
      <vt:lpstr>List05_HelpColumns</vt:lpstr>
      <vt:lpstr>List05_MO_Copy</vt:lpstr>
      <vt:lpstr>List05_MR_Copy</vt:lpstr>
      <vt:lpstr>List05_note</vt:lpstr>
      <vt:lpstr>List05_OKTMO_Copy</vt:lpstr>
      <vt:lpstr>List05_VD_Copy</vt:lpstr>
      <vt:lpstr>logical</vt:lpstr>
      <vt:lpstr>mail</vt:lpstr>
      <vt:lpstr>mail_legal</vt:lpstr>
      <vt:lpstr>mail_post</vt:lpstr>
      <vt:lpstr>mo_List01</vt:lpstr>
      <vt:lpstr>MONTH</vt:lpstr>
      <vt:lpstr>MR_23</vt:lpstr>
      <vt:lpstr>mr_id</vt:lpstr>
      <vt:lpstr>mr_list</vt:lpstr>
      <vt:lpstr>mr_List01</vt:lpstr>
      <vt:lpstr>nalog</vt:lpstr>
      <vt:lpstr>ogrn</vt:lpstr>
      <vt:lpstr>org</vt:lpstr>
      <vt:lpstr>Org_Address</vt:lpstr>
      <vt:lpstr>Org_buhg</vt:lpstr>
      <vt:lpstr>org_dir</vt:lpstr>
      <vt:lpstr>org_full</vt:lpstr>
      <vt:lpstr>Org_main</vt:lpstr>
      <vt:lpstr>Org_otv_lico</vt:lpstr>
      <vt:lpstr>pDel_Comm</vt:lpstr>
      <vt:lpstr>pDel_List01_1</vt:lpstr>
      <vt:lpstr>pDel_List01_2</vt:lpstr>
      <vt:lpstr>pDel_List02_3</vt:lpstr>
      <vt:lpstr>pDel_List03</vt:lpstr>
      <vt:lpstr>pDel_List05</vt:lpstr>
      <vt:lpstr>pDel_List07</vt:lpstr>
      <vt:lpstr>pIns_Comm</vt:lpstr>
      <vt:lpstr>pIns_List01_1</vt:lpstr>
      <vt:lpstr>pIns_List01_start</vt:lpstr>
      <vt:lpstr>pIns_List03</vt:lpstr>
      <vt:lpstr>pIns_List04</vt:lpstr>
      <vt:lpstr>pIns_List04_ETO</vt:lpstr>
      <vt:lpstr>pIns_List07</vt:lpstr>
      <vt:lpstr>ppL0</vt:lpstr>
      <vt:lpstr>prd2_q</vt:lpstr>
      <vt:lpstr>prim</vt:lpstr>
      <vt:lpstr>prim_dynamic</vt:lpstr>
      <vt:lpstr>QUARTER</vt:lpstr>
      <vt:lpstr>REESTR_ORG_RANGE</vt:lpstr>
      <vt:lpstr>REESTR_VED_RANGE</vt:lpstr>
      <vt:lpstr>REGION</vt:lpstr>
      <vt:lpstr>region_name</vt:lpstr>
      <vt:lpstr>rejim_row</vt:lpstr>
      <vt:lpstr>rez_rab</vt:lpstr>
      <vt:lpstr>rez_rab_first</vt:lpstr>
      <vt:lpstr>rez_rab_list</vt:lpstr>
      <vt:lpstr>ruk_dolz</vt:lpstr>
      <vt:lpstr>ruk_f</vt:lpstr>
      <vt:lpstr>ruk_fio</vt:lpstr>
      <vt:lpstr>ruk_i</vt:lpstr>
      <vt:lpstr>ruk_o</vt:lpstr>
      <vt:lpstr>SKI_number</vt:lpstr>
      <vt:lpstr>strPublication</vt:lpstr>
      <vt:lpstr>sys_id</vt:lpstr>
      <vt:lpstr>TECH_ORG_ID</vt:lpstr>
      <vt:lpstr>tel</vt:lpstr>
      <vt:lpstr>title_kind_of_CS_on_sheet</vt:lpstr>
      <vt:lpstr>title_kind_of_VD_on_sheet</vt:lpstr>
      <vt:lpstr>TSphere</vt:lpstr>
      <vt:lpstr>TSphere_full</vt:lpstr>
      <vt:lpstr>TSphere_trans</vt:lpstr>
      <vt:lpstr>type_org</vt:lpstr>
      <vt:lpstr>unit</vt:lpstr>
      <vt:lpstr>UpdStatus</vt:lpstr>
      <vt:lpstr>url</vt:lpstr>
      <vt:lpstr>ved_col</vt:lpstr>
      <vt:lpstr>version</vt:lpstr>
      <vt:lpstr>year_list</vt:lpstr>
    </vt:vector>
  </TitlesOfParts>
  <Company>ФАС России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Общая информация о регулируемой организации (ТС)</dc:title>
  <dc:subject>Общая информация о регулируемой организации (ТС)</dc:subject>
  <dc:creator>Infernus</dc:creator>
  <cp:lastModifiedBy>root</cp:lastModifiedBy>
  <dcterms:created xsi:type="dcterms:W3CDTF">2014-08-18T08:57:48Z</dcterms:created>
  <dcterms:modified xsi:type="dcterms:W3CDTF">2022-03-17T09:09:27Z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1.1.1</vt:lpwstr>
  </property>
  <property fmtid="{D5CDD505-2E9C-101B-9397-08002B2CF9AE}" pid="3" name="TemplateOperationMode">
    <vt:i4>3</vt:i4>
  </property>
  <property fmtid="{D5CDD505-2E9C-101B-9397-08002B2CF9AE}" pid="4" name="Version">
    <vt:lpwstr>FAS.JKH.OPEN.INFO.ORG.WARM</vt:lpwstr>
  </property>
  <property fmtid="{D5CDD505-2E9C-101B-9397-08002B2CF9AE}" pid="5" name="keywords">
    <vt:lpwstr/>
  </property>
  <property fmtid="{D5CDD505-2E9C-101B-9397-08002B2CF9AE}" pid="6" name="Periodicity">
    <vt:lpwstr>REGU</vt:lpwstr>
  </property>
  <property fmtid="{D5CDD505-2E9C-101B-9397-08002B2CF9AE}" pid="7" name="TypePlanning">
    <vt:lpwstr>PNFT</vt:lpwstr>
  </property>
  <property fmtid="{D5CDD505-2E9C-101B-9397-08002B2CF9AE}" pid="8" name="EditTemplate">
    <vt:bool>true</vt:bool>
  </property>
  <property fmtid="{D5CDD505-2E9C-101B-9397-08002B2CF9AE}" pid="9" name="Status">
    <vt:lpwstr>2</vt:lpwstr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ProtectBook">
    <vt:i4>0</vt:i4>
  </property>
</Properties>
</file>