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xlsBook"/>
  <mc:AlternateContent xmlns:mc="http://schemas.openxmlformats.org/markup-compatibility/2006">
    <mc:Choice Requires="x15">
      <x15ac:absPath xmlns:x15ac="http://schemas.microsoft.com/office/spreadsheetml/2010/11/ac" url="C:\Users\admin\Desktop\2021\"/>
    </mc:Choice>
  </mc:AlternateContent>
  <xr:revisionPtr revIDLastSave="0" documentId="8_{1EFB3DD2-8438-47EE-94EA-AC73D7671690}" xr6:coauthVersionLast="46" xr6:coauthVersionMax="46"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Т-ТН'!$M$18:$AR$32</definedName>
    <definedName name="checkCell_List06_4_double_date">'Форма 4.2.2 | Т-ТН'!$AS$18:$AS$32</definedName>
    <definedName name="checkCell_List06_4_unique_t">'Форма 4.2.2 | Т-ТН'!$M$18:$M$32</definedName>
    <definedName name="checkCell_List06_4_unique_t1">'Форма 4.2.2 | Т-ТН'!$AT$18:$AT$32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et_union_hor!$O$85:$AQ$90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et_union_hor!$AQ$85:$AQ$98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Т-ТН'!$AQ$18:$AQ$32</definedName>
    <definedName name="List06_4_note">'Форма 4.2.2 | Т-ТН'!$AR$18:$AR$32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4.7'!$F$12:$F$21</definedName>
    <definedName name="List11_note">'Форма 4.7'!$G$10:$G$21</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4.7'!$E$12:$E$15</definedName>
    <definedName name="pCng_List11_2">'Форма 4.7'!$E$17:$E$18</definedName>
    <definedName name="pCng_List11_3">'Форма 4.7'!$E$20:$E$21</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4.7'!$C$12:$C$15</definedName>
    <definedName name="pDel_List11_2">'Форма 4.7'!$C$17:$C$18</definedName>
    <definedName name="pDel_List11_3">'Форма 4.7'!$C$20:$C$21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Т-ТН'!$AQ$18:$AQ$32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4.7'!$E$15</definedName>
    <definedName name="pIns_List11_2">'Форма 4.7'!$E$18</definedName>
    <definedName name="pIns_List11_3">'Форма 4.7'!$E$21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A157" i="612" l="1"/>
  <c r="A158" i="612"/>
  <c r="A155" i="612"/>
  <c r="A156" i="612"/>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O18" i="627"/>
  <c r="AU24" i="627"/>
  <c r="Q25" i="627"/>
  <c r="X25" i="627"/>
  <c r="AE25" i="627"/>
  <c r="AL25" i="627"/>
  <c r="AU28" i="627"/>
  <c r="Q29" i="627"/>
  <c r="X29" i="627"/>
  <c r="AE29" i="627"/>
  <c r="AL29"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L92" i="471"/>
  <c r="AE92" i="471"/>
  <c r="X92" i="471"/>
  <c r="H12" i="646"/>
  <c r="H11" i="646"/>
  <c r="H9" i="646"/>
  <c r="H8" i="646"/>
  <c r="H7" i="646"/>
  <c r="H12" i="622"/>
  <c r="H9" i="622"/>
  <c r="H8" i="622"/>
  <c r="H12" i="637"/>
  <c r="H9" i="637"/>
  <c r="H8" i="637"/>
  <c r="R14" i="601"/>
  <c r="H13" i="646" s="1"/>
  <c r="R13" i="601"/>
  <c r="R12" i="601"/>
  <c r="P12" i="601"/>
  <c r="M12" i="601"/>
  <c r="L18" i="627"/>
  <c r="L21" i="627"/>
  <c r="L24" i="627"/>
  <c r="AT27" i="627"/>
  <c r="F13" i="646"/>
  <c r="F12" i="646"/>
  <c r="L19" i="627"/>
  <c r="AS28" i="627"/>
  <c r="M13" i="601"/>
  <c r="L20" i="627"/>
  <c r="F9" i="646"/>
  <c r="L23" i="627"/>
  <c r="AS24" i="627"/>
  <c r="L28" i="627"/>
  <c r="F11" i="646"/>
  <c r="M14" i="601"/>
  <c r="L27" i="627"/>
  <c r="F10" i="646"/>
  <c r="AT23" i="627"/>
  <c r="F8" i="646"/>
  <c r="H13" i="637" l="1"/>
  <c r="H13" i="622"/>
  <c r="O7" i="632" l="1"/>
  <c r="O8" i="632"/>
  <c r="O9" i="632"/>
  <c r="O10" i="632"/>
  <c r="O18" i="632"/>
  <c r="P18" i="632" s="1"/>
  <c r="Q18" i="632" s="1"/>
  <c r="R18" i="632" s="1"/>
  <c r="S18" i="632" s="1"/>
  <c r="T18" i="632" s="1"/>
  <c r="V18" i="632" s="1"/>
  <c r="X18" i="632" s="1"/>
  <c r="R24" i="632"/>
  <c r="B3" i="525"/>
  <c r="E3" i="437"/>
  <c r="B2" i="525"/>
  <c r="L22" i="632"/>
  <c r="L23" i="632"/>
  <c r="L21" i="632"/>
  <c r="Y23" i="632"/>
  <c r="L20"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39" i="471"/>
  <c r="L24" i="642"/>
  <c r="L19" i="642"/>
  <c r="L244" i="471"/>
  <c r="L23" i="642"/>
  <c r="L238" i="471"/>
  <c r="L20" i="642"/>
  <c r="L22" i="642"/>
  <c r="L18" i="642"/>
  <c r="F8" i="643"/>
  <c r="L242" i="471"/>
  <c r="L21" i="642"/>
  <c r="F12" i="643"/>
  <c r="L243" i="471"/>
  <c r="F11" i="643"/>
  <c r="L241" i="471"/>
  <c r="F13" i="643"/>
  <c r="X244" i="471"/>
  <c r="L240" i="471"/>
  <c r="F10" i="643"/>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1" i="640"/>
  <c r="L224" i="471"/>
  <c r="L226" i="471"/>
  <c r="L225" i="471"/>
  <c r="F10" i="641"/>
  <c r="L24" i="640"/>
  <c r="X226" i="471"/>
  <c r="L221" i="471"/>
  <c r="L25" i="640"/>
  <c r="L23" i="640"/>
  <c r="L26" i="640"/>
  <c r="F12" i="641"/>
  <c r="L223" i="471"/>
  <c r="F13" i="641"/>
  <c r="F8" i="641"/>
  <c r="L20" i="640"/>
  <c r="L222" i="471"/>
  <c r="F9" i="641"/>
  <c r="L22" i="640"/>
  <c r="F11" i="641"/>
  <c r="X26" i="640"/>
  <c r="V19" i="640" l="1"/>
  <c r="W19" i="640" s="1"/>
  <c r="AA198" i="471" l="1"/>
  <c r="AI197" i="471"/>
  <c r="R184" i="471"/>
  <c r="V120" i="471"/>
  <c r="AF111" i="471"/>
  <c r="V110" i="471"/>
  <c r="AE109" i="471"/>
  <c r="V109" i="471"/>
  <c r="Q150" i="471"/>
  <c r="Z149" i="471"/>
  <c r="Q132" i="471"/>
  <c r="Z131" i="471"/>
  <c r="Q92" i="471"/>
  <c r="AU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F10" i="638"/>
  <c r="L127" i="471"/>
  <c r="F13" i="636"/>
  <c r="AC109" i="471"/>
  <c r="L166" i="471"/>
  <c r="F11" i="636"/>
  <c r="L31" i="471"/>
  <c r="L73" i="471"/>
  <c r="L50" i="471"/>
  <c r="L103" i="471"/>
  <c r="F11" i="639"/>
  <c r="L181" i="471"/>
  <c r="L52" i="471"/>
  <c r="L53" i="471"/>
  <c r="L109" i="471"/>
  <c r="F11" i="638"/>
  <c r="L145" i="471"/>
  <c r="L108" i="471"/>
  <c r="L49" i="471"/>
  <c r="F13" i="638"/>
  <c r="L68" i="471"/>
  <c r="F11" i="634"/>
  <c r="L55" i="471"/>
  <c r="L167" i="471"/>
  <c r="L131" i="471"/>
  <c r="F9" i="635"/>
  <c r="L72" i="471"/>
  <c r="L195" i="471"/>
  <c r="F13" i="637"/>
  <c r="F8" i="634"/>
  <c r="F8" i="635"/>
  <c r="F8" i="636"/>
  <c r="F10" i="637"/>
  <c r="F13" i="634"/>
  <c r="L179" i="471"/>
  <c r="AS91" i="471"/>
  <c r="L33" i="471"/>
  <c r="F13" i="635"/>
  <c r="L54" i="471"/>
  <c r="X37" i="471"/>
  <c r="F9" i="634"/>
  <c r="L161" i="471"/>
  <c r="F9" i="636"/>
  <c r="L86" i="471"/>
  <c r="F12" i="634"/>
  <c r="L34" i="471"/>
  <c r="L125" i="471"/>
  <c r="X55" i="471"/>
  <c r="L162" i="471"/>
  <c r="F13" i="639"/>
  <c r="L104" i="471"/>
  <c r="L148" i="471"/>
  <c r="L51" i="471"/>
  <c r="L196" i="471"/>
  <c r="L70" i="471"/>
  <c r="L163" i="471"/>
  <c r="F12" i="636"/>
  <c r="L197" i="471"/>
  <c r="AC120" i="471"/>
  <c r="L130" i="471"/>
  <c r="L126" i="471"/>
  <c r="L69" i="471"/>
  <c r="L35" i="471"/>
  <c r="L37" i="471"/>
  <c r="L88" i="471"/>
  <c r="L90" i="471"/>
  <c r="L149" i="471"/>
  <c r="F10" i="634"/>
  <c r="F9" i="637"/>
  <c r="L182" i="471"/>
  <c r="L180" i="471"/>
  <c r="AC110" i="471"/>
  <c r="L194" i="471"/>
  <c r="X149" i="471"/>
  <c r="X73" i="471"/>
  <c r="F11" i="637"/>
  <c r="F9" i="639"/>
  <c r="L87" i="471"/>
  <c r="F12" i="635"/>
  <c r="L146" i="471"/>
  <c r="L143" i="471"/>
  <c r="L36" i="471"/>
  <c r="F11" i="635"/>
  <c r="AD108" i="471"/>
  <c r="F10" i="639"/>
  <c r="F8" i="638"/>
  <c r="L67" i="471"/>
  <c r="AT90" i="471"/>
  <c r="L85" i="471"/>
  <c r="L164" i="471"/>
  <c r="L32" i="471"/>
  <c r="F10" i="635"/>
  <c r="F12" i="638"/>
  <c r="L120" i="471"/>
  <c r="L91" i="471"/>
  <c r="L128" i="471"/>
  <c r="L165" i="471"/>
  <c r="L106" i="471"/>
  <c r="Y183" i="471"/>
  <c r="Y130" i="471"/>
  <c r="X131" i="471"/>
  <c r="AH197" i="471"/>
  <c r="F8" i="639"/>
  <c r="X167" i="471"/>
  <c r="L183" i="471"/>
  <c r="F8" i="637"/>
  <c r="L144" i="471"/>
  <c r="Y148" i="471"/>
  <c r="L110" i="471"/>
  <c r="F12" i="639"/>
  <c r="L193" i="471"/>
  <c r="L105" i="471"/>
  <c r="L7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L24" i="626"/>
  <c r="L20" i="624"/>
  <c r="L22" i="625"/>
  <c r="L23" i="624"/>
  <c r="L19" i="625"/>
  <c r="L23" i="626"/>
  <c r="X24" i="624"/>
  <c r="L19" i="624"/>
  <c r="X24" i="625"/>
  <c r="L24" i="625"/>
  <c r="L23" i="625"/>
  <c r="X26" i="626"/>
  <c r="L18" i="624"/>
  <c r="L22" i="626"/>
  <c r="L21" i="625"/>
  <c r="L26" i="626"/>
  <c r="L22" i="624"/>
  <c r="L20" i="625"/>
  <c r="L25" i="626"/>
  <c r="L24" i="624"/>
  <c r="L21" i="626"/>
  <c r="L20"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19" i="633"/>
  <c r="L20" i="630"/>
  <c r="L23" i="630"/>
  <c r="L20" i="631"/>
  <c r="Y23" i="631"/>
  <c r="L23" i="633"/>
  <c r="L21" i="633"/>
  <c r="L19" i="631"/>
  <c r="X24" i="630"/>
  <c r="AH23" i="633"/>
  <c r="L20" i="633"/>
  <c r="Y23" i="630"/>
  <c r="L24" i="630"/>
  <c r="L22" i="633"/>
  <c r="L23" i="631"/>
  <c r="L19" i="630"/>
  <c r="X24" i="631"/>
  <c r="L18" i="631"/>
  <c r="L24" i="631"/>
  <c r="L21" i="631"/>
  <c r="L21" i="630"/>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D23" i="628"/>
  <c r="L21" i="628"/>
  <c r="AC25" i="628"/>
  <c r="L24" i="628"/>
  <c r="L21" i="629"/>
  <c r="L18" i="629"/>
  <c r="E2" i="437"/>
  <c r="L23" i="628"/>
  <c r="L20" i="629"/>
  <c r="Y23" i="629"/>
  <c r="L19" i="629"/>
  <c r="X24" i="629"/>
  <c r="L24" i="629"/>
  <c r="L19" i="628"/>
  <c r="L23" i="629"/>
  <c r="AC24" i="628"/>
  <c r="L20" i="628"/>
  <c r="L18" i="628"/>
  <c r="L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8" i="614"/>
  <c r="F8" i="618"/>
  <c r="F8" i="616"/>
  <c r="F10" i="618"/>
  <c r="F11" i="617"/>
  <c r="F9" i="618"/>
  <c r="M302" i="471"/>
  <c r="F9" i="617"/>
  <c r="F10" i="622"/>
  <c r="F339" i="471"/>
  <c r="F12" i="617"/>
  <c r="F12" i="618"/>
  <c r="F13" i="618"/>
  <c r="F11" i="618"/>
  <c r="F13" i="617"/>
  <c r="F9" i="622"/>
  <c r="F340" i="471"/>
  <c r="F10" i="614"/>
  <c r="F337" i="471"/>
  <c r="F338" i="471"/>
  <c r="M297" i="471"/>
  <c r="F10" i="617"/>
  <c r="F12" i="616"/>
  <c r="F9" i="616"/>
  <c r="M307" i="471"/>
  <c r="F11" i="616"/>
  <c r="F12" i="622"/>
  <c r="F11" i="614"/>
  <c r="F11" i="622"/>
  <c r="F8" i="617"/>
  <c r="F13" i="622"/>
  <c r="F8" i="622"/>
  <c r="F342" i="471"/>
  <c r="F13" i="616"/>
  <c r="F9" i="614"/>
  <c r="F10" i="616"/>
  <c r="F341" i="471"/>
  <c r="F12" i="614"/>
</calcChain>
</file>

<file path=xl/sharedStrings.xml><?xml version="1.0" encoding="utf-8"?>
<sst xmlns="http://schemas.openxmlformats.org/spreadsheetml/2006/main" count="4730" uniqueCount="2181">
  <si>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</si>
  <si>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</si>
  <si>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</si>
  <si>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</si>
  <si>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</si>
  <si>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</si>
  <si>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</si>
  <si>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</si>
  <si>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</si>
  <si>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</si>
  <si>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</si>
  <si>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</si>
  <si>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</si>
  <si>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</si>
  <si>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</si>
  <si>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</si>
  <si>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</si>
  <si>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</si>
  <si>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</si>
  <si>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</si>
  <si>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</si>
  <si>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</si>
  <si>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</si>
  <si>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</si>
  <si>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</si>
  <si>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</si>
  <si>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</si>
  <si>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</si>
  <si>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</si>
  <si>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</si>
  <si>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</si>
  <si>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</si>
  <si>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</si>
  <si>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</si>
  <si>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</si>
  <si>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</si>
  <si>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</si>
  <si>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</si>
  <si>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</si>
  <si>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</si>
  <si>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</si>
  <si>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</si>
  <si>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</si>
  <si>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</si>
  <si>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</si>
  <si>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</si>
  <si>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</si>
  <si>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</si>
  <si>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</si>
  <si>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</si>
  <si>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</si>
  <si>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</si>
  <si>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</si>
  <si>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</si>
  <si>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</si>
  <si>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</si>
  <si>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</si>
  <si>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</si>
  <si>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</si>
  <si>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</si>
  <si>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</si>
  <si>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</si>
  <si>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</si>
  <si>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</si>
  <si>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</si>
  <si>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</si>
  <si>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</si>
  <si>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</si>
  <si>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</si>
  <si>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</si>
  <si>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</si>
  <si>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</si>
  <si>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</si>
  <si>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</si>
  <si>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</si>
  <si>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</si>
  <si>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</si>
  <si>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</si>
  <si>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</si>
  <si>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</si>
  <si>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</si>
  <si>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</si>
  <si>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</si>
  <si>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</si>
  <si>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</si>
  <si>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</si>
  <si>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</si>
  <si>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</si>
  <si>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</si>
  <si>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</si>
  <si>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</si>
  <si>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</si>
  <si>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</si>
  <si>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</si>
  <si>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</si>
  <si>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</si>
  <si>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</si>
  <si>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</si>
  <si>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</si>
  <si>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</si>
  <si>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</si>
  <si>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</si>
  <si>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</si>
  <si>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</si>
  <si>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</si>
  <si>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</si>
  <si>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</si>
  <si>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</si>
  <si>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</si>
  <si>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</si>
  <si>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</si>
  <si>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</si>
  <si>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</si>
  <si>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</si>
  <si>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</si>
  <si>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</si>
  <si>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</si>
  <si>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</si>
  <si>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</si>
  <si>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</si>
  <si>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</si>
  <si>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</si>
  <si>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</si>
  <si>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</si>
  <si>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</si>
  <si>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</si>
  <si>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</si>
  <si>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</si>
  <si>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</si>
  <si>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</si>
  <si>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</si>
  <si>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</si>
  <si>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</si>
  <si>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</si>
  <si>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</si>
  <si>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</si>
  <si>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</si>
  <si>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</si>
  <si>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</si>
  <si>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</si>
  <si>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</si>
  <si>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</si>
  <si>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</si>
  <si>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</si>
  <si>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</si>
  <si>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</si>
  <si>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</si>
  <si>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</si>
  <si>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</si>
  <si>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</si>
  <si>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</si>
  <si>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</si>
  <si>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</si>
  <si>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</si>
  <si>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</si>
  <si>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</si>
  <si>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</si>
  <si>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</si>
  <si>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</si>
  <si>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</si>
  <si>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</si>
  <si>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</si>
  <si>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</si>
  <si>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</si>
  <si>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</si>
  <si>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</si>
  <si>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</si>
  <si>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</si>
  <si>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</si>
  <si>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</si>
  <si>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</si>
  <si>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</si>
  <si>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</si>
  <si>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</si>
  <si>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</si>
  <si>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</si>
  <si>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</si>
  <si>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</si>
  <si>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</si>
  <si>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</si>
  <si>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</si>
  <si>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</si>
  <si>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</si>
  <si>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</si>
  <si>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</si>
  <si>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</si>
  <si>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</si>
  <si>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</si>
  <si>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</si>
  <si>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</si>
  <si>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</si>
  <si>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</si>
  <si>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</si>
  <si>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</si>
  <si>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</si>
  <si>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</si>
  <si>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</si>
  <si>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</si>
  <si>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</si>
  <si>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</si>
  <si>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</si>
  <si>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</si>
  <si>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</si>
  <si>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</si>
  <si>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</si>
  <si>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</si>
  <si>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</si>
  <si>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</si>
  <si>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</si>
  <si>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</si>
  <si>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</si>
  <si>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</si>
  <si>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</si>
  <si>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</si>
  <si>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</si>
  <si>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</si>
  <si>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</si>
  <si>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</si>
  <si>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</si>
  <si>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</si>
  <si>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</si>
  <si>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</si>
  <si>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</si>
  <si>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</si>
  <si>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</si>
  <si>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</si>
  <si>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</si>
  <si>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</si>
  <si>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</si>
  <si>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</si>
  <si>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</si>
  <si>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</si>
  <si>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</si>
  <si>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</si>
  <si>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</si>
  <si>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</si>
  <si>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</si>
  <si>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</si>
  <si>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</si>
  <si>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</si>
  <si>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</si>
  <si>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</si>
  <si>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</si>
  <si>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</si>
  <si>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</si>
  <si>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</si>
  <si>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</si>
  <si>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</si>
  <si>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</si>
  <si>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</si>
  <si>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</si>
  <si>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</si>
  <si>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</si>
  <si>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</si>
  <si>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</si>
  <si>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</si>
  <si>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</si>
  <si>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</si>
  <si>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</si>
  <si>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</si>
  <si>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</si>
  <si>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</si>
  <si>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</si>
  <si>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</si>
  <si>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</si>
  <si>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</si>
  <si>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</si>
  <si>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</si>
  <si>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</si>
  <si>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</si>
  <si>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</si>
  <si>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</si>
  <si>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</si>
  <si>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</si>
  <si>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</si>
  <si>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</si>
  <si>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</si>
  <si>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</si>
  <si>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</si>
  <si>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</si>
  <si>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</si>
  <si>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</si>
  <si>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</si>
  <si>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</si>
  <si>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</si>
  <si>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</si>
  <si>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</si>
  <si>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</si>
  <si>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</si>
  <si>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</si>
  <si>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</si>
  <si>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</si>
  <si>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</si>
  <si>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</si>
  <si>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</si>
  <si>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</si>
  <si>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</si>
  <si>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</si>
  <si>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</si>
  <si>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</si>
  <si>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</si>
  <si>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</si>
  <si>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</si>
  <si>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</si>
  <si>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</si>
  <si>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</si>
  <si>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</si>
  <si>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</si>
  <si>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</si>
  <si>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</si>
  <si>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</si>
  <si>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</si>
  <si>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</si>
  <si>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</si>
  <si>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</si>
  <si>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</si>
  <si>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</si>
  <si>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</si>
  <si>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</si>
  <si>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</si>
  <si>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</si>
  <si>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</si>
  <si>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</si>
  <si>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</si>
  <si>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</si>
  <si>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</si>
  <si>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</si>
  <si>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</si>
  <si>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</si>
  <si>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</si>
  <si>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</si>
  <si>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</si>
  <si>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</si>
  <si>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</si>
  <si>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</si>
  <si>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</si>
  <si>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</si>
  <si>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</si>
  <si>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</si>
  <si>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</si>
  <si>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</si>
  <si>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</si>
  <si>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</si>
  <si>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</si>
  <si>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</si>
  <si>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</si>
  <si>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</si>
  <si>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</si>
  <si>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</si>
  <si>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</si>
  <si>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</si>
  <si>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</si>
  <si>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</si>
  <si>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</si>
  <si>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</si>
  <si>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</si>
  <si>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</si>
  <si>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</si>
  <si>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</si>
  <si>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</si>
  <si>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</si>
  <si>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</si>
  <si>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</si>
  <si>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</si>
  <si>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</si>
  <si>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</si>
  <si>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</si>
  <si>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</si>
  <si>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</si>
  <si>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</si>
  <si>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</si>
  <si>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</si>
  <si>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</si>
  <si>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</si>
  <si>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</si>
  <si>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</si>
  <si>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</si>
  <si>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</si>
  <si>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</si>
  <si>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</si>
  <si>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</si>
  <si>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</si>
  <si>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</si>
  <si>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</si>
  <si>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</si>
  <si>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</si>
  <si>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</si>
  <si>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</si>
  <si>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</si>
  <si>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</si>
  <si>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</si>
  <si>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</si>
  <si>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</si>
  <si>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</si>
  <si>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</si>
  <si>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</si>
  <si>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</si>
  <si>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</si>
  <si>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</si>
  <si>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</si>
  <si>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</si>
  <si>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</si>
  <si>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</si>
  <si>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</si>
  <si>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</si>
  <si>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</si>
  <si>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</si>
  <si>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</si>
  <si>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</si>
  <si>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</si>
  <si>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</si>
  <si>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</si>
  <si>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</si>
  <si>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</si>
  <si>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</si>
  <si>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</si>
  <si>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</si>
  <si>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</si>
  <si>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</si>
  <si>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</si>
  <si>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</si>
  <si>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</si>
  <si>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</si>
  <si>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</si>
  <si>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</si>
  <si>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</si>
  <si>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</si>
  <si>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</si>
  <si>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</si>
  <si>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</si>
  <si>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</si>
  <si>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</si>
  <si>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</si>
  <si>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</si>
  <si>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</si>
  <si>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</si>
  <si>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</si>
  <si>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</si>
  <si>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</si>
  <si>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</si>
  <si>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</si>
  <si>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</si>
  <si>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</si>
  <si>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</si>
  <si>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</si>
  <si>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</si>
  <si>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</si>
  <si>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</si>
  <si>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</si>
  <si>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</si>
  <si>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</si>
  <si>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</si>
  <si>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</si>
  <si>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</si>
  <si>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</si>
  <si>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</si>
  <si>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</si>
  <si>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</si>
  <si>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</si>
  <si>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</si>
  <si>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</si>
  <si>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</si>
  <si>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</si>
  <si>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</si>
  <si>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</si>
  <si>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</si>
  <si>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</si>
  <si>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</si>
  <si>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</si>
  <si>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</si>
  <si>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</si>
  <si>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</si>
  <si>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</si>
  <si>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</si>
  <si>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</si>
  <si>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</si>
  <si>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</si>
  <si>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</si>
  <si>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</si>
  <si>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</si>
  <si>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</si>
  <si>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</si>
  <si>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</si>
  <si>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</si>
  <si>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</si>
  <si>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</si>
  <si>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</si>
  <si>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</si>
  <si>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</si>
  <si>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</si>
  <si>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</si>
  <si>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</si>
  <si>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</si>
  <si>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</si>
  <si>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</si>
  <si>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</si>
  <si>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</si>
  <si>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</si>
  <si>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</si>
  <si>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</si>
  <si>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</si>
  <si>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</si>
  <si>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</si>
  <si>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</si>
  <si>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</si>
  <si>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</si>
  <si>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</si>
  <si>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</si>
  <si>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</si>
  <si>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</si>
  <si>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</si>
  <si>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</si>
  <si>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</si>
  <si>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</si>
  <si>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</si>
  <si>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</si>
  <si>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</si>
  <si>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</si>
  <si>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</si>
  <si>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</si>
  <si>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</si>
  <si>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</si>
  <si>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</si>
  <si>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</si>
  <si>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</si>
  <si>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</si>
  <si>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</si>
  <si>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</si>
  <si>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</si>
  <si>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</si>
  <si>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</si>
  <si>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</si>
  <si>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</si>
  <si>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</si>
  <si>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</si>
  <si>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</si>
  <si>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</si>
  <si>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</si>
  <si>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</si>
  <si>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</si>
  <si>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</si>
  <si>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</si>
  <si>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</si>
  <si>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</si>
  <si>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</si>
  <si>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</si>
  <si>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</si>
  <si>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</si>
  <si>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</si>
  <si>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</si>
  <si>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</si>
  <si>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</si>
  <si>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</si>
  <si>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</si>
  <si>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</si>
  <si>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</si>
  <si>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</si>
  <si>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</si>
  <si>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</si>
  <si>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</si>
  <si>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</si>
  <si>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</si>
  <si>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</si>
  <si>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</si>
  <si>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</si>
  <si>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</si>
  <si>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</si>
  <si>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</si>
  <si>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</si>
  <si>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</si>
  <si>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</si>
  <si>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</si>
  <si>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</si>
  <si>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</si>
  <si>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</si>
  <si>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</si>
  <si>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</si>
  <si>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</si>
  <si>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</si>
  <si>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</si>
  <si>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</si>
  <si>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</si>
  <si>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</si>
  <si>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</si>
  <si>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</si>
  <si>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</si>
  <si>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</si>
  <si>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</si>
  <si>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</si>
  <si>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</si>
  <si>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</si>
  <si>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</si>
  <si>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</si>
  <si>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</si>
  <si>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</si>
  <si>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</si>
  <si>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</si>
  <si>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</si>
  <si>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</si>
  <si>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</si>
  <si>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</si>
  <si>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</si>
  <si>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</si>
  <si>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</si>
  <si>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</si>
  <si>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</si>
  <si>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</si>
  <si>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</si>
  <si>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</si>
  <si>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</si>
  <si>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</si>
  <si>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</si>
  <si>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</si>
  <si>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</si>
  <si>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</si>
  <si>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</si>
  <si>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</si>
  <si>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</si>
  <si>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</si>
  <si>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</si>
  <si>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</si>
  <si>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</si>
  <si>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</si>
  <si>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</si>
  <si>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</si>
  <si>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</si>
  <si>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</si>
  <si>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</si>
  <si>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</si>
  <si>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</si>
  <si>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</si>
  <si>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</si>
  <si>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</si>
  <si>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</si>
  <si>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</si>
  <si>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</si>
  <si>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</si>
  <si>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</si>
  <si>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</si>
  <si>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</si>
  <si>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</si>
  <si>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</si>
  <si>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</si>
  <si>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</si>
  <si>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</si>
  <si>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</si>
  <si>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</si>
  <si>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</si>
  <si>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</si>
  <si>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</si>
  <si>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</si>
  <si>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</si>
  <si>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</si>
  <si>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</si>
  <si>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</si>
  <si>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</si>
  <si>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</si>
  <si>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</si>
  <si>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</si>
  <si>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</si>
  <si>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</si>
  <si>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</si>
  <si>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</si>
  <si>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</si>
  <si>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</si>
  <si>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</si>
  <si>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</si>
  <si>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</si>
  <si>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</si>
  <si>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</si>
  <si>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</si>
  <si>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</si>
  <si>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</si>
  <si>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</si>
  <si>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</si>
  <si>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</si>
  <si>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</si>
  <si>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</si>
  <si>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</si>
  <si>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</si>
  <si>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</si>
  <si>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</si>
  <si>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</si>
  <si>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</si>
  <si>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</si>
  <si>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</si>
  <si>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</si>
  <si>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</si>
  <si>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</si>
  <si>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</si>
  <si>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</si>
  <si>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</si>
  <si>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</si>
  <si>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</si>
  <si>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</si>
  <si>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</si>
  <si>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</si>
  <si>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</si>
  <si>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</si>
  <si>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</si>
  <si>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</si>
  <si>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</si>
  <si>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</si>
  <si>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</si>
  <si>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</si>
  <si>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</si>
  <si>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</si>
  <si>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</si>
  <si>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</si>
  <si>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</si>
  <si>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</si>
  <si>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</si>
  <si>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</si>
  <si>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</si>
  <si>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</si>
  <si>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</si>
  <si>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</si>
  <si>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</si>
  <si>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</si>
  <si>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</si>
  <si>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</si>
  <si>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</si>
  <si>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</si>
  <si>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</si>
  <si>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</si>
  <si>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</si>
  <si>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</si>
  <si>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</si>
  <si>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</si>
  <si>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</si>
  <si>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</si>
  <si>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</si>
  <si>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</si>
  <si>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</si>
  <si>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</si>
  <si>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</si>
  <si>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</si>
  <si>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</si>
  <si>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</si>
  <si>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</si>
  <si>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</si>
  <si>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</si>
  <si>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</si>
  <si>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</si>
  <si>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</si>
  <si>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</si>
  <si>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</si>
  <si>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</si>
  <si>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</si>
  <si>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</si>
  <si>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</si>
  <si>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</si>
  <si>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</si>
  <si>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</si>
  <si>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</si>
  <si>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</si>
  <si>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</si>
  <si>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</si>
  <si>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</si>
  <si>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</si>
  <si>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</si>
  <si>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</si>
  <si>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</si>
  <si>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</si>
  <si>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</si>
  <si>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</si>
  <si>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</si>
  <si>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</si>
  <si>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</si>
  <si>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</si>
  <si>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</si>
  <si>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</si>
  <si>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</si>
  <si>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</si>
  <si>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</si>
  <si>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</si>
  <si>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</si>
  <si>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</si>
  <si>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</si>
  <si>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</si>
  <si>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</si>
  <si>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</si>
  <si>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</si>
  <si>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</si>
  <si>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</si>
  <si>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</si>
  <si>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</si>
  <si>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</si>
  <si>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</si>
  <si>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</si>
  <si>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</si>
  <si>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</si>
  <si>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</si>
  <si>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</si>
  <si>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</si>
  <si>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</si>
  <si>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</si>
  <si>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</si>
  <si>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</si>
  <si>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</si>
  <si>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</si>
  <si>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</si>
  <si>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</si>
  <si>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</si>
  <si>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</si>
  <si>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</si>
  <si>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</si>
  <si>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</si>
  <si>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</si>
  <si>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</si>
  <si>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</si>
  <si>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</si>
  <si>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</si>
  <si>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</si>
  <si>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</si>
  <si>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</si>
  <si>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</si>
  <si>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</si>
  <si>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</si>
  <si>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</si>
  <si>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</si>
  <si>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</si>
  <si>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</si>
  <si>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</si>
  <si>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</si>
  <si>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</si>
  <si>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</si>
  <si>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</si>
  <si>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</si>
  <si>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</si>
  <si>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</si>
  <si>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</si>
  <si>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</si>
  <si>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</si>
  <si>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</si>
  <si>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</si>
  <si>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</si>
  <si>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</si>
  <si>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</si>
  <si>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</si>
  <si>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</si>
  <si>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</si>
  <si>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</si>
  <si>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</si>
  <si>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</si>
  <si>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</si>
  <si>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</si>
  <si>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</si>
  <si>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</si>
  <si>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</si>
  <si>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</si>
  <si>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</si>
  <si>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</si>
  <si>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</si>
  <si>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</si>
  <si>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</si>
  <si>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</si>
  <si>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</si>
  <si>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</si>
  <si>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</si>
  <si>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</si>
  <si>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</si>
  <si>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</si>
  <si>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</si>
  <si>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</si>
  <si>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</si>
  <si>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</si>
  <si>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</si>
  <si>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</si>
  <si>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</si>
  <si>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</si>
  <si>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</si>
  <si>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</si>
  <si>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</si>
  <si>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</si>
  <si>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</si>
  <si>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</si>
  <si>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</si>
  <si>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</si>
  <si>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</si>
  <si>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</si>
  <si>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</si>
  <si>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</si>
  <si>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</si>
  <si>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</si>
  <si>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</si>
  <si>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</si>
  <si>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</si>
  <si>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</si>
  <si>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</si>
  <si>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</si>
  <si>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</si>
  <si>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</si>
  <si>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</si>
  <si>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</si>
  <si>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</si>
  <si>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</si>
  <si>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</si>
  <si>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</si>
  <si>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</si>
  <si>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</si>
  <si>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</si>
  <si>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</si>
  <si>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</si>
  <si>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</si>
  <si>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</si>
  <si>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</si>
  <si>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</si>
  <si>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</si>
  <si>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</si>
  <si>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</si>
  <si>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</si>
  <si>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</si>
  <si>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</si>
  <si>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</si>
  <si>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</si>
  <si>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</si>
  <si>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</si>
  <si>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</si>
  <si>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</si>
  <si>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</si>
  <si>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</si>
  <si>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</si>
  <si>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</si>
  <si>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</si>
  <si>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</si>
  <si>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</si>
  <si>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</si>
  <si>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</si>
  <si>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</si>
  <si>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</si>
  <si>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</si>
  <si>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</si>
  <si>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</si>
  <si>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</si>
  <si>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</si>
  <si>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</si>
  <si>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</si>
  <si>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</si>
  <si>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</si>
  <si>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</si>
  <si>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</si>
  <si>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</si>
  <si>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</si>
  <si>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</si>
  <si>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</si>
  <si>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</si>
  <si>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</si>
  <si>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</si>
  <si>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</si>
  <si>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</si>
  <si>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</si>
  <si>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</si>
  <si>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</si>
  <si>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</si>
  <si>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</si>
  <si>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</si>
  <si>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</si>
  <si>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</si>
  <si>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</si>
  <si>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</si>
  <si>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</si>
  <si>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</si>
  <si>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</si>
  <si>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</si>
  <si>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</si>
  <si>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</si>
  <si>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</si>
  <si>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</si>
  <si>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</si>
  <si>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</si>
  <si>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</si>
  <si>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</si>
  <si>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</si>
  <si>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</si>
  <si>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</si>
  <si>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</si>
  <si>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</si>
  <si>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</si>
  <si>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</si>
  <si>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</si>
  <si>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</si>
  <si>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</si>
  <si>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</si>
  <si>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</si>
  <si>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</si>
  <si>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</si>
  <si>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</si>
  <si>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</si>
  <si>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</si>
  <si>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</si>
  <si>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</si>
  <si>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</si>
  <si>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</si>
  <si>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</si>
  <si>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</si>
  <si>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</si>
  <si>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</si>
  <si>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</si>
  <si>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</si>
  <si>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</si>
  <si>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</si>
  <si>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</si>
  <si>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</si>
  <si>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</si>
  <si>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</si>
  <si>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</si>
  <si>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</si>
  <si>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</si>
  <si>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</si>
  <si>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</si>
  <si>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</si>
  <si>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</si>
  <si>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</si>
  <si>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</si>
  <si>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</si>
  <si>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</si>
  <si>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</si>
  <si>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</si>
  <si>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</si>
  <si>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</si>
  <si>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</si>
  <si>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</si>
  <si>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</si>
  <si>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</si>
  <si>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</si>
  <si>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</si>
  <si>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</si>
  <si>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</si>
  <si>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</si>
  <si>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</si>
  <si>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</si>
  <si>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</si>
  <si>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</si>
  <si>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</si>
  <si>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</si>
  <si>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</si>
  <si>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</si>
  <si>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</si>
  <si>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</si>
  <si>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</si>
  <si>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</si>
  <si>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</si>
  <si>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</si>
  <si>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</si>
  <si>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</si>
  <si>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</si>
  <si>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</si>
  <si>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</si>
  <si>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</si>
  <si>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</si>
  <si>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</si>
  <si>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</si>
  <si>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</si>
  <si>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</si>
  <si>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</si>
  <si>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</si>
  <si>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</si>
  <si>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</si>
  <si>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</si>
  <si>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</si>
  <si>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</si>
  <si>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</si>
  <si>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</si>
  <si>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</si>
  <si>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</si>
  <si>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</si>
  <si>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</si>
  <si>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</si>
  <si>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</si>
  <si>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</si>
  <si>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</si>
  <si>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</si>
  <si>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</si>
  <si>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</si>
  <si>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</si>
  <si>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</si>
  <si>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</si>
  <si>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</si>
  <si>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</si>
  <si>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</si>
  <si>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</si>
  <si>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</si>
  <si>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</si>
  <si>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</si>
  <si>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</si>
  <si>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</si>
  <si>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</si>
  <si>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</si>
  <si>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</si>
  <si>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</si>
  <si>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</si>
  <si>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</si>
  <si>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</si>
  <si>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</si>
  <si>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</si>
  <si>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</si>
  <si>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</si>
  <si>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</si>
  <si>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</si>
  <si>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</si>
  <si>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</si>
  <si>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</si>
  <si>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</si>
  <si>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</si>
  <si>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</si>
  <si>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</si>
  <si>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</si>
  <si>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</si>
  <si>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</si>
  <si>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</si>
  <si>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</si>
  <si>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</si>
  <si>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</si>
  <si>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</si>
  <si>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</si>
  <si>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</si>
  <si>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</si>
  <si>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</si>
  <si>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</si>
  <si>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</si>
  <si>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</si>
  <si>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</si>
  <si>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</si>
  <si>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</si>
  <si>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</si>
  <si>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</si>
  <si>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</si>
  <si>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</si>
  <si>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</si>
  <si>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</si>
  <si>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</si>
  <si>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</si>
  <si>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</si>
  <si>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</si>
  <si>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</si>
  <si>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</si>
  <si>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</si>
  <si>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</si>
  <si>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</si>
  <si>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</si>
  <si>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</si>
  <si>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</si>
  <si>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</si>
  <si>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</si>
  <si>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</si>
  <si>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</si>
  <si>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</si>
  <si>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</si>
  <si>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</si>
  <si>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</si>
  <si>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</si>
  <si>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</si>
  <si>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</si>
  <si>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</si>
  <si>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</si>
  <si>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</si>
  <si>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</si>
  <si>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</si>
  <si>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</si>
  <si>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</si>
  <si>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</si>
  <si>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</si>
  <si>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</si>
  <si>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</si>
  <si>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</si>
  <si>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</si>
  <si>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</si>
  <si>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</si>
  <si>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</si>
  <si>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</si>
  <si>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</si>
  <si>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</si>
  <si>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</si>
  <si>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</si>
  <si>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</si>
  <si>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</si>
  <si>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</si>
  <si>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</si>
  <si>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</si>
  <si>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</si>
  <si>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</si>
  <si>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</si>
  <si>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</si>
  <si>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</si>
  <si>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</si>
  <si>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</si>
  <si>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</si>
  <si>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</si>
  <si>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</si>
  <si>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</si>
  <si>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</si>
  <si>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</si>
  <si>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</si>
  <si>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</si>
  <si>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</si>
  <si>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</si>
  <si>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</si>
  <si>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</si>
  <si>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</si>
  <si>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</si>
  <si>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</si>
  <si>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</si>
  <si>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</si>
  <si>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</si>
  <si>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</si>
  <si>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</si>
  <si>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</si>
  <si>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</si>
  <si>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</si>
  <si>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</si>
  <si>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</si>
  <si>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</si>
  <si>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</si>
  <si>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</si>
  <si>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</si>
  <si>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</si>
  <si>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</si>
  <si>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</si>
  <si>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</si>
  <si>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</si>
  <si>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</si>
  <si>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</si>
  <si>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</si>
  <si>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</si>
  <si>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</si>
  <si>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</si>
  <si>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</si>
  <si>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</si>
  <si>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</si>
  <si>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</si>
  <si>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</si>
  <si>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</si>
  <si>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</si>
  <si>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</si>
  <si>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</si>
  <si>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</si>
  <si>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</si>
  <si>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</si>
  <si>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</si>
  <si>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</si>
  <si>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</si>
  <si>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</si>
  <si>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</si>
  <si>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</si>
  <si>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</si>
  <si>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</si>
  <si>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</si>
  <si>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</si>
  <si>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</si>
  <si>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</si>
  <si>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</si>
  <si>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</si>
  <si>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</si>
  <si>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</si>
  <si>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</si>
  <si>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</si>
  <si>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</si>
  <si>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</si>
  <si>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</si>
  <si>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</si>
  <si>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</si>
  <si>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</si>
  <si>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</si>
  <si>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</si>
  <si>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</si>
  <si>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</si>
  <si>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</si>
  <si>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</si>
  <si>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</si>
  <si>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</si>
  <si>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</si>
  <si>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</si>
  <si>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</si>
  <si>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</si>
  <si>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</si>
  <si>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</si>
  <si>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</si>
  <si>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</si>
  <si>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</si>
  <si>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</si>
  <si>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</si>
  <si>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</si>
  <si>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</si>
  <si>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</si>
  <si>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</si>
  <si>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</si>
  <si>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</si>
  <si>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</si>
  <si>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</si>
  <si>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</si>
  <si>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</si>
  <si>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</si>
  <si>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</si>
  <si>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</si>
  <si>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</si>
  <si>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</si>
  <si>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</si>
  <si>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</si>
  <si>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</si>
  <si>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</si>
  <si>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</si>
  <si>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</si>
  <si>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</si>
  <si>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</si>
  <si>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</si>
  <si>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</si>
  <si>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</si>
  <si>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</si>
  <si>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</si>
  <si>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</si>
  <si>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</si>
  <si>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</si>
  <si>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</si>
  <si>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</si>
  <si>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</si>
  <si>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</si>
  <si>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</si>
  <si>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</si>
  <si>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</si>
  <si>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</si>
  <si>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</si>
  <si>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</si>
  <si>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</si>
  <si>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</si>
  <si>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</si>
  <si>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</si>
  <si>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</si>
  <si>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</si>
  <si>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</si>
  <si>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</si>
  <si>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</si>
  <si>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</si>
  <si>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</si>
  <si>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</si>
  <si>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</si>
  <si>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</si>
  <si>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</si>
  <si>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</si>
  <si>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</si>
  <si>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</si>
  <si>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</si>
  <si>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</si>
  <si>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</si>
  <si>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</si>
  <si>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</si>
  <si>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</si>
  <si>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</si>
  <si>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</si>
  <si>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</si>
  <si>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</si>
  <si>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</si>
  <si>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</si>
  <si>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</si>
  <si>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</si>
  <si>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</si>
  <si>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</si>
  <si>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</si>
  <si>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</si>
  <si>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</si>
  <si>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</si>
  <si>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</si>
  <si>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</si>
  <si>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</si>
  <si>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</si>
  <si>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</si>
  <si>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</si>
  <si>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</si>
  <si>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</si>
  <si>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</si>
  <si>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</si>
  <si>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</si>
  <si>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</si>
  <si>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</si>
  <si>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</si>
  <si>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</si>
  <si>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</si>
  <si>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</si>
  <si>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</si>
  <si>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</si>
  <si>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</si>
  <si>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</si>
  <si>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</si>
  <si>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</si>
  <si>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</si>
  <si>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</si>
  <si>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</si>
  <si>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</si>
  <si>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</si>
  <si>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</si>
  <si>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</si>
  <si>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</si>
  <si>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</si>
  <si>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</si>
  <si>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</si>
  <si>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</si>
  <si>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</si>
  <si>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</si>
  <si>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</si>
  <si>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</si>
  <si>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</si>
  <si>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</si>
  <si>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</si>
  <si>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</si>
  <si>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</si>
  <si>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</si>
  <si>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</si>
  <si>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</si>
  <si>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</si>
  <si>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</si>
  <si>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</si>
  <si>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</si>
  <si>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</si>
  <si>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</si>
  <si>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</si>
  <si>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</si>
  <si>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</si>
  <si>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</si>
  <si>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</si>
  <si>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</si>
  <si>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</si>
  <si>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</si>
  <si>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</si>
  <si>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</si>
  <si>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</si>
  <si>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</si>
  <si>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</si>
  <si>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</si>
  <si>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</si>
  <si>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</si>
  <si>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</si>
  <si>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</si>
  <si>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</si>
  <si>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</si>
  <si>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</si>
  <si>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</si>
  <si>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</si>
  <si>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</si>
  <si>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</si>
  <si>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</si>
  <si>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</si>
  <si>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</si>
  <si>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</si>
  <si>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</si>
  <si>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</si>
  <si>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</si>
  <si>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</si>
  <si>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</si>
  <si>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</si>
  <si>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</si>
  <si>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</si>
  <si>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</si>
  <si>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</si>
  <si>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</si>
  <si>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</si>
  <si>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</si>
  <si>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</si>
  <si>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</si>
  <si>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</si>
  <si>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</si>
  <si>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</si>
  <si>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</si>
  <si>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</si>
  <si>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</si>
  <si>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</si>
  <si>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</si>
  <si>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</si>
  <si>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</si>
  <si>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</si>
  <si>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</si>
  <si>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</si>
  <si>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631701001</t>
  </si>
  <si>
    <t>МП г.о.Самара "Инженерная служба"</t>
  </si>
  <si>
    <t>6315701071</t>
  </si>
  <si>
    <t>15.12.2020</t>
  </si>
  <si>
    <t>01.07.2021</t>
  </si>
  <si>
    <t>Министерство энергетики и ЖКХ Самарской области</t>
  </si>
  <si>
    <t>904</t>
  </si>
  <si>
    <t>Сайт Правительства Самарской области</t>
  </si>
  <si>
    <t>18.12.2018</t>
  </si>
  <si>
    <t>Департамент ценового и тарифного регулирования Самарской области</t>
  </si>
  <si>
    <t>738</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</si>
  <si>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</si>
  <si>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</si>
  <si>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</si>
  <si>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</si>
  <si>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</si>
  <si>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</si>
  <si>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</si>
  <si>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</si>
  <si>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</si>
  <si>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30.06.2019</t>
  </si>
  <si>
    <t>01.07.2019</t>
  </si>
  <si>
    <t>30.06.2020</t>
  </si>
  <si>
    <t>01.07.2020</t>
  </si>
  <si>
    <t>30.06.2021</t>
  </si>
  <si>
    <t>1.1.2</t>
  </si>
  <si>
    <t>1.1.3</t>
  </si>
  <si>
    <t>Муниципальный контракт</t>
  </si>
  <si>
    <t>Договор на отдельностоящее здание</t>
  </si>
  <si>
    <t>Договор на встронные помещения</t>
  </si>
  <si>
    <t>https://portal.eias.ru/Portal/DownloadPage.aspx?type=12&amp;guid=fe386b71-e4a9-4957-9972-97e7408c448c</t>
  </si>
  <si>
    <t>https://portal.eias.ru/Portal/DownloadPage.aspx?type=12&amp;guid=96ed84cb-4f0f-48d0-8c91-7fe06d3b3cdf</t>
  </si>
  <si>
    <t>https://portal.eias.ru/Portal/DownloadPage.aspx?type=12&amp;guid=cb3dcc06-59aa-45e4-ba21-7983f0d67b60</t>
  </si>
  <si>
    <t>на подключение</t>
  </si>
  <si>
    <t>https://portal.eias.ru/Portal/DownloadPage.aspx?type=12&amp;guid=baf448c1-3658-4055-a9b6-371e6f1229a6</t>
  </si>
  <si>
    <t>http://mpsamis.ru</t>
  </si>
  <si>
    <t>https://portal.eias.ru/Portal/DownloadPage.aspx?type=12&amp;guid=f72e3d89-7205-461c-a312-93b7d3ccea88</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</si>
  <si>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</si>
  <si>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</si>
  <si>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</si>
  <si>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</si>
  <si>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</si>
  <si>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</si>
  <si>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В соответствии с приказом Департамента ценового и тарифного регулирования Самарской области от 15.12.2020 №738</t>
  </si>
  <si>
    <t>23.12.2020</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</si>
  <si>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</si>
  <si>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</si>
  <si>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</si>
  <si>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</si>
  <si>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</si>
  <si>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</si>
  <si>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</si>
  <si>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</si>
  <si>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</si>
  <si>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</si>
  <si>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</si>
  <si>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</si>
  <si>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</si>
  <si>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</si>
  <si>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</si>
  <si>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</si>
  <si>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</si>
  <si>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</si>
  <si>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</si>
  <si>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</si>
  <si>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</si>
  <si>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</si>
  <si>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</si>
  <si>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</si>
  <si>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</si>
  <si>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</si>
  <si>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</si>
  <si>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</si>
  <si>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</si>
  <si>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</si>
  <si>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</si>
  <si>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</si>
  <si>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</si>
  <si>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</si>
  <si>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</si>
  <si>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</si>
  <si>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</si>
  <si>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</si>
  <si>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</si>
  <si>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</si>
  <si>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</si>
  <si>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</si>
  <si>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</si>
  <si>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</si>
  <si>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</si>
  <si>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</si>
  <si>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</si>
  <si>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</si>
  <si>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</si>
  <si>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</si>
  <si>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</si>
  <si>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</si>
  <si>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</si>
  <si>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</si>
  <si>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</si>
  <si>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</si>
  <si>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</si>
  <si>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</si>
  <si>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</si>
  <si>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</si>
  <si>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</si>
  <si>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</si>
  <si>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</si>
  <si>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</si>
  <si>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</si>
  <si>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</si>
  <si>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</si>
  <si>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</si>
  <si>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</si>
  <si>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</si>
  <si>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</si>
  <si>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</si>
  <si>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</si>
  <si>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</si>
  <si>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</si>
  <si>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</si>
  <si>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</si>
  <si>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</si>
  <si>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</si>
  <si>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</si>
  <si>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</si>
  <si>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</si>
  <si>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</si>
  <si>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</si>
  <si>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</si>
  <si>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</si>
  <si>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</si>
  <si>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</si>
  <si>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</si>
  <si>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</si>
  <si>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</si>
  <si>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</si>
  <si>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</si>
  <si>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</si>
  <si>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</si>
  <si>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</si>
  <si>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</si>
  <si>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</si>
  <si>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</si>
  <si>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</si>
  <si>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</si>
  <si>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</si>
  <si>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</si>
  <si>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</si>
  <si>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</si>
  <si>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</si>
  <si>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</si>
  <si>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</si>
  <si>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</si>
  <si>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</si>
  <si>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</si>
  <si>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</si>
  <si>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</si>
  <si>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</si>
  <si>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</si>
  <si>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</si>
  <si>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</si>
  <si>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</si>
  <si>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</si>
  <si>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</si>
  <si>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</si>
  <si>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</si>
  <si>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</si>
  <si>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</si>
  <si>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631301001</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</si>
  <si>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</si>
  <si>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</si>
  <si>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</si>
  <si>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</si>
  <si>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</si>
  <si>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</si>
  <si>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</si>
  <si>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</si>
  <si>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</si>
  <si>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</si>
  <si>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</si>
  <si>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</si>
  <si>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</si>
  <si>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</si>
  <si>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</si>
  <si>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</si>
  <si>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</si>
  <si>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</si>
  <si>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</si>
  <si>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</si>
  <si>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</si>
  <si>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</si>
  <si>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</si>
  <si>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</si>
  <si>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</si>
  <si>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</si>
  <si>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</si>
  <si>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</si>
  <si>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</si>
  <si>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</si>
  <si>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</si>
  <si>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</si>
  <si>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</si>
  <si>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</si>
  <si>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</si>
  <si>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</si>
  <si>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</si>
  <si>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</si>
  <si>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</si>
  <si>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</si>
  <si>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</si>
  <si>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</si>
  <si>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</si>
  <si>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</si>
  <si>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</si>
  <si>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</si>
  <si>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</si>
  <si>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</si>
  <si>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</si>
  <si>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28980244</t>
  </si>
  <si>
    <t>ИЭВБ РАН Федеральное государственное бюджетное учреждение науки Институт экологии Волжского бассейна Российской академии наук</t>
  </si>
  <si>
    <t>6320003869</t>
  </si>
  <si>
    <t>31-12-2020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</si>
  <si>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</si>
  <si>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</si>
  <si>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</si>
  <si>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</si>
  <si>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</si>
  <si>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</si>
  <si>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</si>
  <si>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</si>
  <si>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</si>
  <si>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</si>
  <si>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</si>
  <si>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</si>
  <si>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</si>
  <si>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</si>
  <si>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</si>
  <si>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</si>
  <si>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</si>
  <si>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</si>
  <si>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</si>
  <si>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</si>
  <si>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</si>
  <si>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</si>
  <si>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</si>
  <si>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</si>
  <si>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</si>
  <si>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</si>
  <si>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</si>
  <si>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</si>
  <si>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</si>
  <si>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</si>
  <si>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</si>
  <si>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</si>
  <si>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</si>
  <si>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</si>
  <si>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</si>
  <si>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</si>
  <si>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</si>
  <si>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</si>
  <si>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</si>
  <si>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</si>
  <si>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</si>
  <si>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</si>
  <si>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</si>
  <si>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</si>
  <si>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</si>
  <si>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</si>
  <si>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</si>
  <si>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</si>
  <si>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</si>
  <si>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</si>
  <si>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</si>
  <si>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</si>
  <si>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</si>
  <si>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</si>
  <si>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</si>
  <si>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</si>
  <si>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</si>
  <si>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</si>
  <si>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</si>
  <si>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</si>
  <si>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</si>
  <si>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</si>
  <si>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</si>
  <si>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</si>
  <si>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</si>
  <si>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</si>
  <si>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</si>
  <si>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</si>
  <si>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</si>
  <si>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</si>
  <si>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</si>
  <si>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</si>
  <si>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</si>
  <si>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</si>
  <si>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</si>
  <si>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</si>
  <si>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</si>
  <si>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</si>
  <si>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</si>
  <si>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</si>
  <si>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</si>
  <si>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</si>
  <si>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</si>
  <si>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</si>
  <si>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</si>
  <si>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</si>
  <si>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</si>
  <si>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</si>
  <si>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</si>
  <si>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</si>
  <si>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</si>
  <si>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</si>
  <si>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</si>
  <si>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</si>
  <si>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</si>
  <si>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</si>
  <si>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</si>
  <si>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</si>
  <si>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</si>
  <si>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</si>
  <si>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</si>
  <si>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</si>
  <si>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</si>
  <si>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</si>
  <si>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</si>
  <si>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</si>
  <si>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</si>
  <si>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</si>
  <si>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</si>
  <si>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</si>
  <si>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</si>
  <si>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</si>
  <si>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</si>
  <si>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</si>
  <si>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</si>
  <si>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</si>
  <si>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</si>
  <si>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</si>
  <si>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</si>
  <si>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</si>
  <si>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26485795</t>
  </si>
  <si>
    <t>МУП Большеглушицкого района Самарской области “ЖЭК № 1”</t>
  </si>
  <si>
    <t>6364003023</t>
  </si>
  <si>
    <t>636401001</t>
  </si>
  <si>
    <t>25-01-2019 00:00:00</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</si>
  <si>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</si>
  <si>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</si>
  <si>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</si>
  <si>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</si>
  <si>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</si>
  <si>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</si>
  <si>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</si>
  <si>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</si>
  <si>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</si>
  <si>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</si>
  <si>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</si>
  <si>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</si>
  <si>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</si>
  <si>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</si>
  <si>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</si>
  <si>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</si>
  <si>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</si>
  <si>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</si>
  <si>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</si>
  <si>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</si>
  <si>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</si>
  <si>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</si>
  <si>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</si>
  <si>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</si>
  <si>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</si>
  <si>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</si>
  <si>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</si>
  <si>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</si>
  <si>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</si>
  <si>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</si>
  <si>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</si>
  <si>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</si>
  <si>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</si>
  <si>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</si>
  <si>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</si>
  <si>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</si>
  <si>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</si>
  <si>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</si>
  <si>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</si>
  <si>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</si>
  <si>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</si>
  <si>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</si>
  <si>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</si>
  <si>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</si>
  <si>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</si>
  <si>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</si>
  <si>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</si>
  <si>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</si>
  <si>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</si>
  <si>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</si>
  <si>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</si>
  <si>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</si>
  <si>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</si>
  <si>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</si>
  <si>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</si>
  <si>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</si>
  <si>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</si>
  <si>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</si>
  <si>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</si>
  <si>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</si>
  <si>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</si>
  <si>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</si>
  <si>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</si>
  <si>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</si>
  <si>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</si>
  <si>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</si>
  <si>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</si>
  <si>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</si>
  <si>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</si>
  <si>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31362037</t>
  </si>
  <si>
    <t>ООО "Красноярская ТЭК"</t>
  </si>
  <si>
    <t>6376027942</t>
  </si>
  <si>
    <t>637600100</t>
  </si>
  <si>
    <t>16-12-2019 00:00:00</t>
  </si>
  <si>
    <t>31365983</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</si>
  <si>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</si>
  <si>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</si>
  <si>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</si>
  <si>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</si>
  <si>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</si>
  <si>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</si>
  <si>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</si>
  <si>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</si>
  <si>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</si>
  <si>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</si>
  <si>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</si>
  <si>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</si>
  <si>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</si>
  <si>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</si>
  <si>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</si>
  <si>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</si>
  <si>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</si>
  <si>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</si>
  <si>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</si>
  <si>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</si>
  <si>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</si>
  <si>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</si>
  <si>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</si>
  <si>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</si>
  <si>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</si>
  <si>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</si>
  <si>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</si>
  <si>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</si>
  <si>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</si>
  <si>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</si>
  <si>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</si>
  <si>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</si>
  <si>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</si>
  <si>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</si>
  <si>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</si>
  <si>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</si>
  <si>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</si>
  <si>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</si>
  <si>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</si>
  <si>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</si>
  <si>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</si>
  <si>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</si>
  <si>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</si>
  <si>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</si>
  <si>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</si>
  <si>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</si>
  <si>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</si>
  <si>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</si>
  <si>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</si>
  <si>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</si>
  <si>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</si>
  <si>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</si>
  <si>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</si>
  <si>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</si>
  <si>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</si>
  <si>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</si>
  <si>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</si>
  <si>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</si>
  <si>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</si>
  <si>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</si>
  <si>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</si>
  <si>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</si>
  <si>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</si>
  <si>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</si>
  <si>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</si>
  <si>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</si>
  <si>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</si>
  <si>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</si>
  <si>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</si>
  <si>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</si>
  <si>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</si>
  <si>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</si>
  <si>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</si>
  <si>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</si>
  <si>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</si>
  <si>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</si>
  <si>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</si>
  <si>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</si>
  <si>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</si>
  <si>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</si>
  <si>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</si>
  <si>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</si>
  <si>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</si>
  <si>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</si>
  <si>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</si>
  <si>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</si>
  <si>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</si>
  <si>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</si>
  <si>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</si>
  <si>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</si>
  <si>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</si>
  <si>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</si>
  <si>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</si>
  <si>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</si>
  <si>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</si>
  <si>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</si>
  <si>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</si>
  <si>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</si>
  <si>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</si>
  <si>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</si>
  <si>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</si>
  <si>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</si>
  <si>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</si>
  <si>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</si>
  <si>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</si>
  <si>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</si>
  <si>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</si>
  <si>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</si>
  <si>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</si>
  <si>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</si>
  <si>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</si>
  <si>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</si>
  <si>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</si>
  <si>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</si>
  <si>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</si>
  <si>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</si>
  <si>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</si>
  <si>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</si>
  <si>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</si>
  <si>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</si>
  <si>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</si>
  <si>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</si>
  <si>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</si>
  <si>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</si>
  <si>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</si>
  <si>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</si>
  <si>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</si>
  <si>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</si>
  <si>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</si>
  <si>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</si>
  <si>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</si>
  <si>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</si>
  <si>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</si>
  <si>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</si>
  <si>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</si>
  <si>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</si>
  <si>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</si>
  <si>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</si>
  <si>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</si>
  <si>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</si>
  <si>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</si>
  <si>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</si>
  <si>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</si>
  <si>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</si>
  <si>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</si>
  <si>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</si>
  <si>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</si>
  <si>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</si>
  <si>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</si>
  <si>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</si>
  <si>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</si>
  <si>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</si>
  <si>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</si>
  <si>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</si>
  <si>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</si>
  <si>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</si>
  <si>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</si>
  <si>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</si>
  <si>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</si>
  <si>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</si>
  <si>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</si>
  <si>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</si>
  <si>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</si>
  <si>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</si>
  <si>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</si>
  <si>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</si>
  <si>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</si>
  <si>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</si>
  <si>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</si>
  <si>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</si>
  <si>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</si>
  <si>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</si>
  <si>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</si>
  <si>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</si>
  <si>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</si>
  <si>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</si>
  <si>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</si>
  <si>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</si>
  <si>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</si>
  <si>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</si>
  <si>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</si>
  <si>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</si>
  <si>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</si>
  <si>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</si>
  <si>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</si>
  <si>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</si>
  <si>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</si>
  <si>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</si>
  <si>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</si>
  <si>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</si>
  <si>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</si>
  <si>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</si>
  <si>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</si>
  <si>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</si>
  <si>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</si>
  <si>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</si>
  <si>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</si>
  <si>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</si>
  <si>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</si>
  <si>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</si>
  <si>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</si>
  <si>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</si>
  <si>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</si>
  <si>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</si>
  <si>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</si>
  <si>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</si>
  <si>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</si>
  <si>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</si>
  <si>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</si>
  <si>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</si>
  <si>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</si>
  <si>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</si>
  <si>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</si>
  <si>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</si>
  <si>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</si>
  <si>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26485611</t>
  </si>
  <si>
    <t>ПАО “САЛЮТ”</t>
  </si>
  <si>
    <t>6313034986</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</si>
  <si>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</si>
  <si>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</si>
  <si>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</si>
  <si>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</si>
  <si>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</si>
  <si>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</si>
  <si>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</si>
  <si>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</si>
  <si>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</si>
  <si>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</si>
  <si>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</si>
  <si>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</si>
  <si>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</si>
  <si>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</si>
  <si>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26485383</t>
  </si>
  <si>
    <t>ФКП “Чапаевский механический завод”</t>
  </si>
  <si>
    <t>6330032690</t>
  </si>
  <si>
    <t>07-07-2020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</si>
  <si>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</si>
  <si>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</si>
  <si>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</si>
  <si>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</si>
  <si>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</si>
  <si>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</si>
  <si>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</si>
  <si>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</si>
  <si>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</si>
  <si>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</si>
  <si>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</si>
  <si>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</si>
  <si>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</si>
  <si>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</si>
  <si>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</si>
  <si>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</si>
  <si>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</si>
  <si>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</si>
  <si>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</si>
  <si>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</si>
  <si>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</si>
  <si>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</si>
  <si>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</si>
  <si>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</si>
  <si>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</si>
  <si>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</si>
  <si>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</si>
  <si>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</si>
  <si>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</si>
  <si>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</si>
  <si>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</si>
  <si>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</si>
  <si>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</si>
  <si>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</si>
  <si>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</si>
  <si>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</si>
  <si>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</si>
  <si>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</si>
  <si>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</si>
  <si>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</si>
  <si>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</si>
  <si>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</si>
  <si>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</si>
  <si>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</si>
  <si>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</si>
  <si>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</si>
  <si>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</si>
  <si>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</si>
  <si>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</si>
  <si>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</si>
  <si>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26.02.2021 15:01:11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</si>
</sst>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2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27</xdr:row>
      <xdr:rowOff>0</xdr:rowOff>
    </xdr:from>
    <xdr:to>
      <xdr:col>42</xdr:col>
      <xdr:colOff>228600</xdr:colOff>
      <xdr:row>27</xdr:row>
      <xdr:rowOff>190500</xdr:rowOff>
    </xdr:to>
    <xdr:grpSp>
      <xdr:nvGrpSpPr>
        <xdr:cNvPr id="4" name="shCalendar">
          <a:extLst>
            <a:ext uri="{FF2B5EF4-FFF2-40B4-BE49-F238E27FC236}">
              <a16:creationId xmlns:a16="http://schemas.microsoft.com/office/drawing/2014/main" id="{00000000-0008-0000-1400-000004000000}"/>
            </a:ext>
          </a:extLst>
        </xdr:cNvPr>
        <xdr:cNvGrpSpPr>
          <a:grpSpLocks/>
        </xdr:cNvGrpSpPr>
      </xdr:nvGrpSpPr>
      <xdr:grpSpPr bwMode="auto">
        <a:xfrm>
          <a:off x="19888200" y="39338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491</v>
      </c>
      <c r="G2" s="1200"/>
      <c r="H2" s="1201"/>
      <c r="I2" s="435"/>
    </row>
    <row r="3" spans="1:20" ht="3" customHeight="1"/>
    <row r="4" spans="1:20" s="190" customFormat="1" ht="11.25">
      <c r="A4" s="214"/>
      <c r="B4" s="214"/>
      <c r="C4" s="214"/>
      <c r="D4" s="214"/>
      <c r="F4" s="1160" t="s">
        <v>454</v>
      </c>
      <c r="G4" s="1160"/>
      <c r="H4" s="1160"/>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15.12.2020</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9" t="s">
        <v>631</v>
      </c>
      <c r="M5" s="1219"/>
      <c r="N5" s="1219"/>
      <c r="O5" s="1219"/>
      <c r="P5" s="1219"/>
      <c r="Q5" s="1219"/>
      <c r="R5" s="1219"/>
      <c r="S5" s="1219"/>
      <c r="T5" s="1219"/>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5" t="str">
        <f>IF(NameOrPr_ch="",IF(NameOrPr="","",NameOrPr),NameOrPr_ch)</f>
        <v>Департамент ценового и тарифного регулирования Самарской области</v>
      </c>
      <c r="P7" s="1225"/>
      <c r="Q7" s="1225"/>
      <c r="R7" s="1225"/>
      <c r="S7" s="1225"/>
      <c r="T7" s="1225"/>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5" t="str">
        <f>IF(datePr_ch="",IF(datePr="","",datePr),datePr_ch)</f>
        <v>15.12.2020</v>
      </c>
      <c r="P8" s="1225"/>
      <c r="Q8" s="1225"/>
      <c r="R8" s="1225"/>
      <c r="S8" s="1225"/>
      <c r="T8" s="1225"/>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5" t="str">
        <f>IF(numberPr_ch="",IF(numberPr="","",numberPr),numberPr_ch)</f>
        <v>738</v>
      </c>
      <c r="P9" s="1225"/>
      <c r="Q9" s="1225"/>
      <c r="R9" s="1225"/>
      <c r="S9" s="1225"/>
      <c r="T9" s="122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5" t="str">
        <f>IF(IstPub_ch="",IF(IstPub="","",IstPub),IstPub_ch)</f>
        <v>Сайт Правительства Самарской области</v>
      </c>
      <c r="P10" s="1225"/>
      <c r="Q10" s="1225"/>
      <c r="R10" s="1225"/>
      <c r="S10" s="1225"/>
      <c r="T10" s="1225"/>
      <c r="U10" s="583"/>
      <c r="V10" s="583"/>
      <c r="W10" s="520"/>
      <c r="X10" s="591"/>
      <c r="Y10" s="591"/>
      <c r="Z10" s="591"/>
      <c r="AA10" s="591"/>
      <c r="AB10" s="591"/>
      <c r="AC10" s="591"/>
    </row>
    <row r="11" spans="1:29" s="571" customFormat="1" ht="11.25" hidden="1">
      <c r="A11" s="591"/>
      <c r="B11" s="591"/>
      <c r="C11" s="591"/>
      <c r="D11" s="591"/>
      <c r="E11" s="591"/>
      <c r="F11" s="591"/>
      <c r="G11" s="591"/>
      <c r="H11" s="591"/>
      <c r="L11" s="1220"/>
      <c r="M11" s="1220"/>
      <c r="N11" s="567"/>
      <c r="O11" s="583"/>
      <c r="P11" s="583"/>
      <c r="Q11" s="583"/>
      <c r="R11" s="583"/>
      <c r="S11" s="583"/>
      <c r="T11" s="583"/>
      <c r="U11" s="589" t="s">
        <v>373</v>
      </c>
      <c r="X11" s="591"/>
      <c r="Y11" s="591"/>
      <c r="Z11" s="591"/>
      <c r="AA11" s="591"/>
      <c r="AB11" s="591"/>
      <c r="AC11" s="591"/>
    </row>
    <row r="12" spans="1:29">
      <c r="J12" s="530"/>
      <c r="K12" s="530"/>
      <c r="L12" s="525"/>
      <c r="M12" s="525"/>
      <c r="N12" s="503"/>
      <c r="O12" s="1226"/>
      <c r="P12" s="1226"/>
      <c r="Q12" s="1226"/>
      <c r="R12" s="1226"/>
      <c r="S12" s="1226"/>
      <c r="T12" s="1226"/>
      <c r="U12" s="1226"/>
    </row>
    <row r="13" spans="1:29">
      <c r="J13" s="530"/>
      <c r="K13" s="530"/>
      <c r="L13" s="1160" t="s">
        <v>454</v>
      </c>
      <c r="M13" s="1160"/>
      <c r="N13" s="1160"/>
      <c r="O13" s="1160"/>
      <c r="P13" s="1160"/>
      <c r="Q13" s="1160"/>
      <c r="R13" s="1160"/>
      <c r="S13" s="1160"/>
      <c r="T13" s="1160"/>
      <c r="U13" s="1160"/>
      <c r="V13" s="1160"/>
      <c r="W13" s="1160" t="s">
        <v>455</v>
      </c>
    </row>
    <row r="14" spans="1:29" ht="14.25" customHeight="1">
      <c r="J14" s="530"/>
      <c r="K14" s="530"/>
      <c r="L14" s="1232" t="s">
        <v>92</v>
      </c>
      <c r="M14" s="1232" t="s">
        <v>639</v>
      </c>
      <c r="N14" s="662"/>
      <c r="O14" s="1233" t="s">
        <v>641</v>
      </c>
      <c r="P14" s="1234"/>
      <c r="Q14" s="1234"/>
      <c r="R14" s="1234"/>
      <c r="S14" s="1234"/>
      <c r="T14" s="1235"/>
      <c r="U14" s="1216" t="s">
        <v>341</v>
      </c>
      <c r="V14" s="1229" t="s">
        <v>275</v>
      </c>
      <c r="W14" s="1160"/>
    </row>
    <row r="15" spans="1:29" ht="14.25" customHeight="1">
      <c r="J15" s="530"/>
      <c r="K15" s="530"/>
      <c r="L15" s="1232"/>
      <c r="M15" s="1232"/>
      <c r="N15" s="663"/>
      <c r="O15" s="1238" t="s">
        <v>605</v>
      </c>
      <c r="P15" s="1236" t="s">
        <v>271</v>
      </c>
      <c r="Q15" s="1237"/>
      <c r="R15" s="1213" t="s">
        <v>654</v>
      </c>
      <c r="S15" s="1214"/>
      <c r="T15" s="1215"/>
      <c r="U15" s="1217"/>
      <c r="V15" s="1230"/>
      <c r="W15" s="1160"/>
    </row>
    <row r="16" spans="1:29" ht="33.75" customHeight="1">
      <c r="J16" s="530"/>
      <c r="K16" s="530"/>
      <c r="L16" s="1232"/>
      <c r="M16" s="1232"/>
      <c r="N16" s="664"/>
      <c r="O16" s="1239"/>
      <c r="P16" s="536" t="s">
        <v>606</v>
      </c>
      <c r="Q16" s="536" t="s">
        <v>6</v>
      </c>
      <c r="R16" s="537" t="s">
        <v>274</v>
      </c>
      <c r="S16" s="1227" t="s">
        <v>273</v>
      </c>
      <c r="T16" s="1228"/>
      <c r="U16" s="1218"/>
      <c r="V16" s="1231"/>
      <c r="W16" s="1160"/>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1">
        <f ca="1">OFFSET(S17,0,-1)+1</f>
        <v>7</v>
      </c>
      <c r="T17" s="1221"/>
      <c r="U17" s="649">
        <f ca="1">OFFSET(U17,0,-2)+1</f>
        <v>8</v>
      </c>
      <c r="V17" s="650">
        <f ca="1">OFFSET(V17,0,-1)</f>
        <v>8</v>
      </c>
      <c r="W17" s="649">
        <f ca="1">OFFSET(W17,0,-1)+1</f>
        <v>9</v>
      </c>
    </row>
    <row r="18" spans="1:29" ht="22.5">
      <c r="A18" s="1205">
        <v>1</v>
      </c>
      <c r="B18" s="866"/>
      <c r="C18" s="866"/>
      <c r="D18" s="866"/>
      <c r="E18" s="867"/>
      <c r="F18" s="868"/>
      <c r="G18" s="868"/>
      <c r="H18" s="868"/>
      <c r="I18" s="869"/>
      <c r="J18" s="864"/>
      <c r="K18" s="871"/>
      <c r="L18" s="594">
        <f>mergeValue(A18)</f>
        <v>1</v>
      </c>
      <c r="M18" s="642" t="s">
        <v>20</v>
      </c>
      <c r="N18" s="647"/>
      <c r="O18" s="1206"/>
      <c r="P18" s="1206"/>
      <c r="Q18" s="1206"/>
      <c r="R18" s="1206"/>
      <c r="S18" s="1206"/>
      <c r="T18" s="1206"/>
      <c r="U18" s="1206"/>
      <c r="V18" s="1206"/>
      <c r="W18" s="631" t="s">
        <v>476</v>
      </c>
      <c r="Y18" s="590"/>
      <c r="Z18" s="590" t="str">
        <f t="shared" ref="Z18:Z31" si="0">IF(M18="","",M18 )</f>
        <v>Наименование тарифа</v>
      </c>
      <c r="AA18" s="590"/>
      <c r="AB18" s="590"/>
      <c r="AC18" s="590"/>
    </row>
    <row r="19" spans="1:29" ht="22.5">
      <c r="A19" s="1205"/>
      <c r="B19" s="1205">
        <v>1</v>
      </c>
      <c r="C19" s="866"/>
      <c r="D19" s="866"/>
      <c r="E19" s="868"/>
      <c r="F19" s="868"/>
      <c r="G19" s="868"/>
      <c r="H19" s="868"/>
      <c r="I19" s="863"/>
      <c r="J19" s="862"/>
      <c r="K19" s="865"/>
      <c r="L19" s="594" t="str">
        <f>mergeValue(A19) &amp;"."&amp; mergeValue(B19)</f>
        <v>1.1</v>
      </c>
      <c r="M19" s="547" t="s">
        <v>16</v>
      </c>
      <c r="N19" s="647"/>
      <c r="O19" s="1206"/>
      <c r="P19" s="1206"/>
      <c r="Q19" s="1206"/>
      <c r="R19" s="1206"/>
      <c r="S19" s="1206"/>
      <c r="T19" s="1206"/>
      <c r="U19" s="1206"/>
      <c r="V19" s="1206"/>
      <c r="W19" s="631" t="s">
        <v>477</v>
      </c>
      <c r="Y19" s="590"/>
      <c r="Z19" s="590" t="str">
        <f t="shared" si="0"/>
        <v>Территория действия тарифа</v>
      </c>
      <c r="AA19" s="590"/>
      <c r="AB19" s="590"/>
      <c r="AC19" s="590"/>
    </row>
    <row r="20" spans="1:29" ht="22.5">
      <c r="A20" s="1205"/>
      <c r="B20" s="1205"/>
      <c r="C20" s="1205">
        <v>1</v>
      </c>
      <c r="D20" s="866"/>
      <c r="E20" s="868"/>
      <c r="F20" s="868"/>
      <c r="G20" s="868"/>
      <c r="H20" s="868"/>
      <c r="I20" s="870"/>
      <c r="J20" s="862"/>
      <c r="K20" s="865"/>
      <c r="L20" s="594" t="str">
        <f>mergeValue(A20) &amp;"."&amp; mergeValue(B20)&amp;"."&amp; mergeValue(C20)</f>
        <v>1.1.1</v>
      </c>
      <c r="M20" s="548" t="s">
        <v>7</v>
      </c>
      <c r="N20" s="647"/>
      <c r="O20" s="1206"/>
      <c r="P20" s="1206"/>
      <c r="Q20" s="1206"/>
      <c r="R20" s="1206"/>
      <c r="S20" s="1206"/>
      <c r="T20" s="1206"/>
      <c r="U20" s="1206"/>
      <c r="V20" s="1206"/>
      <c r="W20" s="631" t="s">
        <v>633</v>
      </c>
      <c r="Y20" s="590"/>
      <c r="Z20" s="590" t="str">
        <f t="shared" si="0"/>
        <v xml:space="preserve">Наименование системы теплоснабжения </v>
      </c>
      <c r="AA20" s="590"/>
      <c r="AB20" s="590"/>
      <c r="AC20" s="590"/>
    </row>
    <row r="21" spans="1:29" ht="22.5">
      <c r="A21" s="1205"/>
      <c r="B21" s="1205"/>
      <c r="C21" s="1205"/>
      <c r="D21" s="1205">
        <v>1</v>
      </c>
      <c r="E21" s="868"/>
      <c r="F21" s="868"/>
      <c r="G21" s="868"/>
      <c r="H21" s="868"/>
      <c r="I21" s="870"/>
      <c r="J21" s="862"/>
      <c r="K21" s="865"/>
      <c r="L21" s="594" t="str">
        <f>mergeValue(A21) &amp;"."&amp; mergeValue(B21)&amp;"."&amp; mergeValue(C21)&amp;"."&amp; mergeValue(D21)</f>
        <v>1.1.1.1</v>
      </c>
      <c r="M21" s="549" t="s">
        <v>22</v>
      </c>
      <c r="N21" s="647"/>
      <c r="O21" s="1206"/>
      <c r="P21" s="1206"/>
      <c r="Q21" s="1206"/>
      <c r="R21" s="1206"/>
      <c r="S21" s="1206"/>
      <c r="T21" s="1206"/>
      <c r="U21" s="1206"/>
      <c r="V21" s="1206"/>
      <c r="W21" s="631" t="s">
        <v>634</v>
      </c>
      <c r="Y21" s="590"/>
      <c r="Z21" s="590" t="str">
        <f t="shared" si="0"/>
        <v xml:space="preserve">Источник тепловой энергии  </v>
      </c>
      <c r="AA21" s="590"/>
      <c r="AB21" s="590"/>
      <c r="AC21" s="590"/>
    </row>
    <row r="22" spans="1:29" ht="101.25">
      <c r="A22" s="1205"/>
      <c r="B22" s="1205"/>
      <c r="C22" s="1205"/>
      <c r="D22" s="1205"/>
      <c r="E22" s="1205">
        <v>1</v>
      </c>
      <c r="F22" s="868"/>
      <c r="G22" s="868"/>
      <c r="H22" s="866">
        <v>1</v>
      </c>
      <c r="I22" s="1205">
        <v>1</v>
      </c>
      <c r="J22" s="868"/>
      <c r="K22" s="873"/>
      <c r="L22" s="594" t="str">
        <f>mergeValue(A22) &amp;"."&amp; mergeValue(B22)&amp;"."&amp; mergeValue(C22)&amp;"."&amp; mergeValue(D22)&amp;"."&amp; mergeValue(E22)</f>
        <v>1.1.1.1.1</v>
      </c>
      <c r="M22" s="555" t="s">
        <v>9</v>
      </c>
      <c r="N22" s="647"/>
      <c r="O22" s="1207"/>
      <c r="P22" s="1207"/>
      <c r="Q22" s="1207"/>
      <c r="R22" s="1207"/>
      <c r="S22" s="1207"/>
      <c r="T22" s="1207"/>
      <c r="U22" s="1207"/>
      <c r="V22" s="1207"/>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5"/>
      <c r="B23" s="1205"/>
      <c r="C23" s="1205"/>
      <c r="D23" s="1205"/>
      <c r="E23" s="1205"/>
      <c r="F23" s="1205">
        <v>1</v>
      </c>
      <c r="G23" s="866"/>
      <c r="H23" s="866"/>
      <c r="I23" s="1205"/>
      <c r="J23" s="1205">
        <v>1</v>
      </c>
      <c r="K23" s="874"/>
      <c r="L23" s="594"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636</v>
      </c>
      <c r="Y23" s="590"/>
      <c r="Z23" s="590" t="str">
        <f t="shared" si="0"/>
        <v>Группа потребителей</v>
      </c>
      <c r="AA23" s="590"/>
      <c r="AB23" s="590"/>
      <c r="AC23" s="590"/>
    </row>
    <row r="24" spans="1:29" ht="189" customHeight="1">
      <c r="A24" s="1205"/>
      <c r="B24" s="1205"/>
      <c r="C24" s="1205"/>
      <c r="D24" s="1205"/>
      <c r="E24" s="1205"/>
      <c r="F24" s="1205"/>
      <c r="G24" s="866">
        <v>1</v>
      </c>
      <c r="H24" s="866"/>
      <c r="I24" s="1205"/>
      <c r="J24" s="1205"/>
      <c r="K24" s="874">
        <v>1</v>
      </c>
      <c r="L24" s="594" t="str">
        <f>mergeValue(A24) &amp;"."&amp; mergeValue(B24)&amp;"."&amp; mergeValue(C24)&amp;"."&amp; mergeValue(D24)&amp;"."&amp; mergeValue(E24)&amp;"."&amp; mergeValue(F24)&amp;"."&amp; mergeValue(G24)</f>
        <v>1.1.1.1.1.1.1</v>
      </c>
      <c r="M24" s="1070"/>
      <c r="N24" s="647"/>
      <c r="O24" s="563"/>
      <c r="P24" s="563"/>
      <c r="Q24" s="1095"/>
      <c r="R24" s="1211"/>
      <c r="S24" s="1212" t="s">
        <v>84</v>
      </c>
      <c r="T24" s="1211"/>
      <c r="U24" s="1212" t="s">
        <v>85</v>
      </c>
      <c r="V24" s="563"/>
      <c r="W24" s="1222" t="s">
        <v>655</v>
      </c>
      <c r="X24" s="586" t="str">
        <f>strCheckDate(O25:V25)</f>
        <v/>
      </c>
      <c r="Y24" s="590"/>
      <c r="Z24" s="590" t="str">
        <f t="shared" si="0"/>
        <v/>
      </c>
      <c r="AA24" s="590"/>
      <c r="AB24" s="590"/>
      <c r="AC24" s="590"/>
    </row>
    <row r="25" spans="1:29" ht="11.25" hidden="1" customHeight="1">
      <c r="A25" s="1205"/>
      <c r="B25" s="1205"/>
      <c r="C25" s="1205"/>
      <c r="D25" s="1205"/>
      <c r="E25" s="1205"/>
      <c r="F25" s="1205"/>
      <c r="G25" s="866"/>
      <c r="H25" s="866"/>
      <c r="I25" s="1205"/>
      <c r="J25" s="1205"/>
      <c r="K25" s="874"/>
      <c r="L25" s="601"/>
      <c r="M25" s="647"/>
      <c r="N25" s="647"/>
      <c r="O25" s="563"/>
      <c r="P25" s="563"/>
      <c r="Q25" s="585" t="str">
        <f>R24 &amp; "-" &amp; T24</f>
        <v>-</v>
      </c>
      <c r="R25" s="1211"/>
      <c r="S25" s="1212"/>
      <c r="T25" s="1211"/>
      <c r="U25" s="1212"/>
      <c r="V25" s="563"/>
      <c r="W25" s="1223"/>
      <c r="Y25" s="590"/>
      <c r="Z25" s="590" t="str">
        <f t="shared" si="0"/>
        <v/>
      </c>
      <c r="AA25" s="590"/>
      <c r="AB25" s="590"/>
      <c r="AC25" s="590"/>
    </row>
    <row r="26" spans="1:29" ht="15" customHeight="1">
      <c r="A26" s="1205"/>
      <c r="B26" s="1205"/>
      <c r="C26" s="1205"/>
      <c r="D26" s="1205"/>
      <c r="E26" s="1205"/>
      <c r="F26" s="1205"/>
      <c r="G26" s="868"/>
      <c r="H26" s="866"/>
      <c r="I26" s="1205"/>
      <c r="J26" s="1205"/>
      <c r="K26" s="873"/>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c r="AC26" s="590"/>
    </row>
    <row r="27" spans="1:29" ht="15" customHeight="1">
      <c r="A27" s="1205"/>
      <c r="B27" s="1205"/>
      <c r="C27" s="1205"/>
      <c r="D27" s="1205"/>
      <c r="E27" s="1205"/>
      <c r="F27" s="868"/>
      <c r="G27" s="868"/>
      <c r="H27" s="866"/>
      <c r="I27" s="120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5"/>
      <c r="B28" s="1205"/>
      <c r="C28" s="1205"/>
      <c r="D28" s="120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5"/>
      <c r="B29" s="1205"/>
      <c r="C29" s="120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5"/>
      <c r="B30" s="120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9" t="s">
        <v>491</v>
      </c>
      <c r="G2" s="1200"/>
      <c r="H2" s="1201"/>
      <c r="I2" s="807"/>
    </row>
    <row r="3" spans="1:20" ht="3" customHeight="1"/>
    <row r="4" spans="1:20" s="1008" customFormat="1" ht="11.25">
      <c r="A4" s="1014"/>
      <c r="B4" s="1014"/>
      <c r="C4" s="1014"/>
      <c r="D4" s="1014"/>
      <c r="F4" s="1160" t="s">
        <v>454</v>
      </c>
      <c r="G4" s="1160"/>
      <c r="H4" s="1160"/>
      <c r="I4" s="1202"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15.12.2020</v>
      </c>
      <c r="I7" s="817" t="s">
        <v>493</v>
      </c>
      <c r="J7" s="616"/>
      <c r="K7" s="1014"/>
      <c r="L7" s="1014"/>
      <c r="M7" s="1014"/>
      <c r="N7" s="1014"/>
      <c r="O7" s="1014"/>
      <c r="P7" s="1014"/>
      <c r="Q7" s="1014"/>
      <c r="R7" s="1014"/>
      <c r="S7" s="1014"/>
      <c r="T7" s="1014"/>
    </row>
    <row r="8" spans="1:20" s="1008" customFormat="1" ht="45">
      <c r="A8" s="1203">
        <v>1</v>
      </c>
      <c r="B8" s="1014"/>
      <c r="C8" s="1014"/>
      <c r="D8" s="1014"/>
      <c r="F8" s="1030" t="str">
        <f>"2." &amp;mergeValue(A8)</f>
        <v>2.1</v>
      </c>
      <c r="G8" s="816" t="s">
        <v>494</v>
      </c>
      <c r="H8" s="1028"/>
      <c r="I8" s="817" t="s">
        <v>590</v>
      </c>
      <c r="J8" s="616"/>
      <c r="K8" s="1014"/>
      <c r="L8" s="1014"/>
      <c r="M8" s="1014"/>
      <c r="N8" s="1014"/>
      <c r="O8" s="1014"/>
      <c r="P8" s="1014"/>
      <c r="Q8" s="1014"/>
      <c r="R8" s="1014"/>
      <c r="S8" s="1014"/>
      <c r="T8" s="1014"/>
    </row>
    <row r="9" spans="1:20" s="1008" customFormat="1" ht="22.5">
      <c r="A9" s="1203"/>
      <c r="B9" s="1014"/>
      <c r="C9" s="1014"/>
      <c r="D9" s="1014"/>
      <c r="F9" s="1030" t="str">
        <f>"3." &amp;mergeValue(A9)</f>
        <v>3.1</v>
      </c>
      <c r="G9" s="816" t="s">
        <v>495</v>
      </c>
      <c r="H9" s="1028"/>
      <c r="I9" s="817" t="s">
        <v>588</v>
      </c>
      <c r="J9" s="616"/>
      <c r="K9" s="1014"/>
      <c r="L9" s="1014"/>
      <c r="M9" s="1014"/>
      <c r="N9" s="1014"/>
      <c r="O9" s="1014"/>
      <c r="P9" s="1014"/>
      <c r="Q9" s="1014"/>
      <c r="R9" s="1014"/>
      <c r="S9" s="1014"/>
      <c r="T9" s="1014"/>
    </row>
    <row r="10" spans="1:20" s="1008" customFormat="1" ht="22.5">
      <c r="A10" s="1203"/>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3"/>
      <c r="B11" s="1203">
        <v>1</v>
      </c>
      <c r="C11" s="1024"/>
      <c r="D11" s="1024"/>
      <c r="F11" s="1030" t="str">
        <f>"4."&amp;mergeValue(A11) &amp;"."&amp;mergeValue(B11)</f>
        <v>4.1.1</v>
      </c>
      <c r="G11" s="831" t="s">
        <v>592</v>
      </c>
      <c r="H11" s="1028" t="str">
        <f>IF(region_name="","",region_name)</f>
        <v>Самарская область</v>
      </c>
      <c r="I11" s="817" t="s">
        <v>499</v>
      </c>
      <c r="J11" s="616"/>
      <c r="K11" s="1014"/>
      <c r="L11" s="1014"/>
      <c r="M11" s="1014"/>
      <c r="N11" s="1014"/>
      <c r="O11" s="1014"/>
      <c r="P11" s="1014"/>
      <c r="Q11" s="1014"/>
      <c r="R11" s="1014"/>
      <c r="S11" s="1014"/>
      <c r="T11" s="1014"/>
    </row>
    <row r="12" spans="1:20" s="1008" customFormat="1" ht="22.5">
      <c r="A12" s="1203"/>
      <c r="B12" s="1203"/>
      <c r="C12" s="1203">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03"/>
      <c r="B13" s="1203"/>
      <c r="C13" s="1203"/>
      <c r="D13" s="1024">
        <v>1</v>
      </c>
      <c r="F13" s="1030" t="str">
        <f>"4."&amp;mergeValue(A13) &amp;"."&amp;mergeValue(B13)&amp;"."&amp;mergeValue(C13)&amp;"."&amp;mergeValue(D13)</f>
        <v>4.1.1.1.1</v>
      </c>
      <c r="G13" s="819" t="s">
        <v>498</v>
      </c>
      <c r="H13" s="1028"/>
      <c r="I13" s="1204" t="s">
        <v>591</v>
      </c>
      <c r="J13" s="616"/>
      <c r="K13" s="1014"/>
      <c r="L13" s="1014"/>
      <c r="M13" s="1014"/>
      <c r="N13" s="1014"/>
      <c r="O13" s="1014"/>
      <c r="P13" s="1014"/>
      <c r="Q13" s="1014"/>
      <c r="R13" s="1014"/>
      <c r="S13" s="1014"/>
      <c r="T13" s="1014"/>
    </row>
    <row r="14" spans="1:20" s="1008" customFormat="1" ht="18.75">
      <c r="A14" s="1203"/>
      <c r="B14" s="1203"/>
      <c r="C14" s="1203"/>
      <c r="D14" s="1024"/>
      <c r="F14" s="820"/>
      <c r="G14" s="1001" t="s">
        <v>4</v>
      </c>
      <c r="H14" s="625"/>
      <c r="I14" s="1204"/>
      <c r="J14" s="616"/>
      <c r="K14" s="1014"/>
      <c r="L14" s="1014"/>
      <c r="M14" s="1014"/>
      <c r="N14" s="1014"/>
      <c r="O14" s="1014"/>
      <c r="P14" s="1014"/>
      <c r="Q14" s="1014"/>
      <c r="R14" s="1014"/>
      <c r="S14" s="1014"/>
      <c r="T14" s="1014"/>
    </row>
    <row r="15" spans="1:20" s="1008" customFormat="1" ht="18.75">
      <c r="A15" s="1203"/>
      <c r="B15" s="1203"/>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3"/>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8" t="s">
        <v>593</v>
      </c>
      <c r="H19" s="1198"/>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9" t="s">
        <v>631</v>
      </c>
      <c r="M5" s="1219"/>
      <c r="N5" s="1219"/>
      <c r="O5" s="1219"/>
      <c r="P5" s="1219"/>
      <c r="Q5" s="1219"/>
      <c r="R5" s="1219"/>
      <c r="S5" s="1219"/>
      <c r="T5" s="1219"/>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25" t="str">
        <f>IF(NameOrPr_ch="",IF(NameOrPr="","",NameOrPr),NameOrPr_ch)</f>
        <v>Департамент ценового и тарифного регулирования Самарской области</v>
      </c>
      <c r="P7" s="1225"/>
      <c r="Q7" s="1225"/>
      <c r="R7" s="1225"/>
      <c r="S7" s="1225"/>
      <c r="T7" s="1225"/>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25" t="str">
        <f>IF(datePr_ch="",IF(datePr="","",datePr),datePr_ch)</f>
        <v>15.12.2020</v>
      </c>
      <c r="P8" s="1225"/>
      <c r="Q8" s="1225"/>
      <c r="R8" s="1225"/>
      <c r="S8" s="1225"/>
      <c r="T8" s="1225"/>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25" t="str">
        <f>IF(numberPr_ch="",IF(numberPr="","",numberPr),numberPr_ch)</f>
        <v>738</v>
      </c>
      <c r="P9" s="1225"/>
      <c r="Q9" s="1225"/>
      <c r="R9" s="1225"/>
      <c r="S9" s="1225"/>
      <c r="T9" s="1225"/>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25" t="str">
        <f>IF(IstPub_ch="",IF(IstPub="","",IstPub),IstPub_ch)</f>
        <v>Сайт Правительства Самарской области</v>
      </c>
      <c r="P10" s="1225"/>
      <c r="Q10" s="1225"/>
      <c r="R10" s="1225"/>
      <c r="S10" s="1225"/>
      <c r="T10" s="1225"/>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0"/>
      <c r="M11" s="1220"/>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26"/>
      <c r="P12" s="1226"/>
      <c r="Q12" s="1226"/>
      <c r="R12" s="1226"/>
      <c r="S12" s="1226"/>
      <c r="T12" s="1226"/>
      <c r="U12" s="1226"/>
    </row>
    <row r="13" spans="1:34">
      <c r="J13" s="996"/>
      <c r="K13" s="996"/>
      <c r="L13" s="1160" t="s">
        <v>454</v>
      </c>
      <c r="M13" s="1160"/>
      <c r="N13" s="1160"/>
      <c r="O13" s="1160"/>
      <c r="P13" s="1160"/>
      <c r="Q13" s="1160"/>
      <c r="R13" s="1160"/>
      <c r="S13" s="1160"/>
      <c r="T13" s="1160"/>
      <c r="U13" s="1160"/>
      <c r="V13" s="1160"/>
      <c r="W13" s="1160" t="s">
        <v>455</v>
      </c>
    </row>
    <row r="14" spans="1:34" ht="14.25" customHeight="1">
      <c r="J14" s="996"/>
      <c r="K14" s="996"/>
      <c r="L14" s="1232" t="s">
        <v>92</v>
      </c>
      <c r="M14" s="1232" t="s">
        <v>639</v>
      </c>
      <c r="N14" s="662"/>
      <c r="O14" s="1233" t="s">
        <v>641</v>
      </c>
      <c r="P14" s="1234"/>
      <c r="Q14" s="1234"/>
      <c r="R14" s="1234"/>
      <c r="S14" s="1234"/>
      <c r="T14" s="1235"/>
      <c r="U14" s="1216" t="s">
        <v>341</v>
      </c>
      <c r="V14" s="1229" t="s">
        <v>275</v>
      </c>
      <c r="W14" s="1160"/>
    </row>
    <row r="15" spans="1:34" ht="14.25" customHeight="1">
      <c r="J15" s="996"/>
      <c r="K15" s="996"/>
      <c r="L15" s="1232"/>
      <c r="M15" s="1232"/>
      <c r="N15" s="663"/>
      <c r="O15" s="1238" t="s">
        <v>605</v>
      </c>
      <c r="P15" s="1236" t="s">
        <v>271</v>
      </c>
      <c r="Q15" s="1237"/>
      <c r="R15" s="1213" t="s">
        <v>654</v>
      </c>
      <c r="S15" s="1214"/>
      <c r="T15" s="1215"/>
      <c r="U15" s="1217"/>
      <c r="V15" s="1230"/>
      <c r="W15" s="1160"/>
    </row>
    <row r="16" spans="1:34" ht="33.75" customHeight="1">
      <c r="J16" s="996"/>
      <c r="K16" s="996"/>
      <c r="L16" s="1232"/>
      <c r="M16" s="1232"/>
      <c r="N16" s="664"/>
      <c r="O16" s="1239"/>
      <c r="P16" s="757" t="s">
        <v>606</v>
      </c>
      <c r="Q16" s="757" t="s">
        <v>6</v>
      </c>
      <c r="R16" s="1029" t="s">
        <v>274</v>
      </c>
      <c r="S16" s="1227" t="s">
        <v>273</v>
      </c>
      <c r="T16" s="1228"/>
      <c r="U16" s="1218"/>
      <c r="V16" s="1231"/>
      <c r="W16" s="1160"/>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21">
        <f ca="1">OFFSET(S17,0,-1)+1</f>
        <v>7</v>
      </c>
      <c r="T17" s="1221"/>
      <c r="U17" s="1026">
        <f ca="1">OFFSET(U17,0,-2)+1</f>
        <v>8</v>
      </c>
      <c r="V17" s="650">
        <f ca="1">OFFSET(V17,0,-1)</f>
        <v>8</v>
      </c>
      <c r="W17" s="1026">
        <f ca="1">OFFSET(W17,0,-1)+1</f>
        <v>9</v>
      </c>
    </row>
    <row r="18" spans="1:36" ht="22.5">
      <c r="A18" s="1205">
        <v>1</v>
      </c>
      <c r="B18" s="1016"/>
      <c r="C18" s="1016"/>
      <c r="D18" s="1016"/>
      <c r="E18" s="982"/>
      <c r="F18" s="1027"/>
      <c r="G18" s="1027"/>
      <c r="H18" s="1027"/>
      <c r="I18" s="984"/>
      <c r="J18" s="980"/>
      <c r="K18" s="964"/>
      <c r="L18" s="1031">
        <f>mergeValue(A18)</f>
        <v>1</v>
      </c>
      <c r="M18" s="642" t="s">
        <v>20</v>
      </c>
      <c r="N18" s="647"/>
      <c r="O18" s="1206"/>
      <c r="P18" s="1206"/>
      <c r="Q18" s="1206"/>
      <c r="R18" s="1206"/>
      <c r="S18" s="1206"/>
      <c r="T18" s="1206"/>
      <c r="U18" s="1206"/>
      <c r="V18" s="1206"/>
      <c r="W18" s="631" t="s">
        <v>476</v>
      </c>
      <c r="Y18" s="830"/>
      <c r="Z18" s="830" t="str">
        <f t="shared" ref="Z18:Z31" si="0">IF(M18="","",M18 )</f>
        <v>Наименование тарифа</v>
      </c>
      <c r="AA18" s="830"/>
      <c r="AB18" s="830"/>
      <c r="AC18" s="830"/>
      <c r="AI18" s="1009"/>
      <c r="AJ18" s="1009"/>
    </row>
    <row r="19" spans="1:36" ht="22.5">
      <c r="A19" s="1205"/>
      <c r="B19" s="1205">
        <v>1</v>
      </c>
      <c r="C19" s="1016"/>
      <c r="D19" s="1016"/>
      <c r="E19" s="1027"/>
      <c r="F19" s="1027"/>
      <c r="G19" s="1027"/>
      <c r="H19" s="1027"/>
      <c r="I19" s="1022"/>
      <c r="J19" s="955"/>
      <c r="K19" s="958"/>
      <c r="L19" s="1031" t="str">
        <f>mergeValue(A19) &amp;"."&amp; mergeValue(B19)</f>
        <v>1.1</v>
      </c>
      <c r="M19" s="693" t="s">
        <v>16</v>
      </c>
      <c r="N19" s="647"/>
      <c r="O19" s="1206"/>
      <c r="P19" s="1206"/>
      <c r="Q19" s="1206"/>
      <c r="R19" s="1206"/>
      <c r="S19" s="1206"/>
      <c r="T19" s="1206"/>
      <c r="U19" s="1206"/>
      <c r="V19" s="1206"/>
      <c r="W19" s="631" t="s">
        <v>477</v>
      </c>
      <c r="Y19" s="830"/>
      <c r="Z19" s="830" t="str">
        <f t="shared" si="0"/>
        <v>Территория действия тарифа</v>
      </c>
      <c r="AA19" s="830"/>
      <c r="AB19" s="830"/>
      <c r="AC19" s="830"/>
      <c r="AI19" s="1009"/>
      <c r="AJ19" s="1009"/>
    </row>
    <row r="20" spans="1:36" ht="22.5">
      <c r="A20" s="1205"/>
      <c r="B20" s="1205"/>
      <c r="C20" s="1205">
        <v>1</v>
      </c>
      <c r="D20" s="1016"/>
      <c r="E20" s="1027"/>
      <c r="F20" s="1027"/>
      <c r="G20" s="1027"/>
      <c r="H20" s="1027"/>
      <c r="I20" s="963"/>
      <c r="J20" s="955"/>
      <c r="K20" s="958"/>
      <c r="L20" s="1031" t="str">
        <f>mergeValue(A20) &amp;"."&amp; mergeValue(B20)&amp;"."&amp; mergeValue(C20)</f>
        <v>1.1.1</v>
      </c>
      <c r="M20" s="694" t="s">
        <v>7</v>
      </c>
      <c r="N20" s="647"/>
      <c r="O20" s="1206"/>
      <c r="P20" s="1206"/>
      <c r="Q20" s="1206"/>
      <c r="R20" s="1206"/>
      <c r="S20" s="1206"/>
      <c r="T20" s="1206"/>
      <c r="U20" s="1206"/>
      <c r="V20" s="1206"/>
      <c r="W20" s="631" t="s">
        <v>633</v>
      </c>
      <c r="Y20" s="830"/>
      <c r="Z20" s="830" t="str">
        <f t="shared" si="0"/>
        <v xml:space="preserve">Наименование системы теплоснабжения </v>
      </c>
      <c r="AA20" s="830"/>
      <c r="AB20" s="830"/>
      <c r="AC20" s="830"/>
      <c r="AI20" s="1009"/>
      <c r="AJ20" s="1009"/>
    </row>
    <row r="21" spans="1:36" ht="22.5">
      <c r="A21" s="1205"/>
      <c r="B21" s="1205"/>
      <c r="C21" s="1205"/>
      <c r="D21" s="1205">
        <v>1</v>
      </c>
      <c r="E21" s="1027"/>
      <c r="F21" s="1027"/>
      <c r="G21" s="1027"/>
      <c r="H21" s="1027"/>
      <c r="I21" s="963"/>
      <c r="J21" s="955"/>
      <c r="K21" s="958"/>
      <c r="L21" s="1031" t="str">
        <f>mergeValue(A21) &amp;"."&amp; mergeValue(B21)&amp;"."&amp; mergeValue(C21)&amp;"."&amp; mergeValue(D21)</f>
        <v>1.1.1.1</v>
      </c>
      <c r="M21" s="695" t="s">
        <v>22</v>
      </c>
      <c r="N21" s="647"/>
      <c r="O21" s="1206"/>
      <c r="P21" s="1206"/>
      <c r="Q21" s="1206"/>
      <c r="R21" s="1206"/>
      <c r="S21" s="1206"/>
      <c r="T21" s="1206"/>
      <c r="U21" s="1206"/>
      <c r="V21" s="1206"/>
      <c r="W21" s="631" t="s">
        <v>634</v>
      </c>
      <c r="Y21" s="830"/>
      <c r="Z21" s="830" t="str">
        <f t="shared" si="0"/>
        <v xml:space="preserve">Источник тепловой энергии  </v>
      </c>
      <c r="AA21" s="830"/>
      <c r="AB21" s="830"/>
      <c r="AC21" s="830"/>
      <c r="AI21" s="1009"/>
      <c r="AJ21" s="1009"/>
    </row>
    <row r="22" spans="1:36" ht="101.25">
      <c r="A22" s="1205"/>
      <c r="B22" s="1205"/>
      <c r="C22" s="1205"/>
      <c r="D22" s="1205"/>
      <c r="E22" s="1205">
        <v>1</v>
      </c>
      <c r="F22" s="1027"/>
      <c r="G22" s="1027"/>
      <c r="H22" s="1016">
        <v>1</v>
      </c>
      <c r="I22" s="1205">
        <v>1</v>
      </c>
      <c r="J22" s="1027"/>
      <c r="K22" s="966"/>
      <c r="L22" s="1031" t="str">
        <f>mergeValue(A22) &amp;"."&amp; mergeValue(B22)&amp;"."&amp; mergeValue(C22)&amp;"."&amp; mergeValue(D22)&amp;"."&amp; mergeValue(E22)</f>
        <v>1.1.1.1.1</v>
      </c>
      <c r="M22" s="555" t="s">
        <v>9</v>
      </c>
      <c r="N22" s="647"/>
      <c r="O22" s="1207"/>
      <c r="P22" s="1207"/>
      <c r="Q22" s="1207"/>
      <c r="R22" s="1207"/>
      <c r="S22" s="1207"/>
      <c r="T22" s="1207"/>
      <c r="U22" s="1207"/>
      <c r="V22" s="1207"/>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5"/>
      <c r="B23" s="1205"/>
      <c r="C23" s="1205"/>
      <c r="D23" s="1205"/>
      <c r="E23" s="1205"/>
      <c r="F23" s="1205">
        <v>1</v>
      </c>
      <c r="G23" s="1016"/>
      <c r="H23" s="1016"/>
      <c r="I23" s="1205"/>
      <c r="J23" s="1205">
        <v>1</v>
      </c>
      <c r="K23" s="967"/>
      <c r="L23" s="1031"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636</v>
      </c>
      <c r="Y23" s="830"/>
      <c r="Z23" s="830" t="str">
        <f t="shared" si="0"/>
        <v>Группа потребителей</v>
      </c>
      <c r="AA23" s="830"/>
      <c r="AB23" s="830"/>
      <c r="AC23" s="830"/>
      <c r="AI23" s="1009"/>
      <c r="AJ23" s="1009"/>
    </row>
    <row r="24" spans="1:36" ht="189" customHeight="1">
      <c r="A24" s="1205"/>
      <c r="B24" s="1205"/>
      <c r="C24" s="1205"/>
      <c r="D24" s="1205"/>
      <c r="E24" s="1205"/>
      <c r="F24" s="1205"/>
      <c r="G24" s="1016">
        <v>1</v>
      </c>
      <c r="H24" s="1016"/>
      <c r="I24" s="1205"/>
      <c r="J24" s="1205"/>
      <c r="K24" s="967">
        <v>1</v>
      </c>
      <c r="L24" s="1031" t="str">
        <f>mergeValue(A24) &amp;"."&amp; mergeValue(B24)&amp;"."&amp; mergeValue(C24)&amp;"."&amp; mergeValue(D24)&amp;"."&amp; mergeValue(E24)&amp;"."&amp; mergeValue(F24)&amp;"."&amp; mergeValue(G24)</f>
        <v>1.1.1.1.1.1.1</v>
      </c>
      <c r="M24" s="1070"/>
      <c r="N24" s="647"/>
      <c r="O24" s="764"/>
      <c r="P24" s="764"/>
      <c r="Q24" s="1095"/>
      <c r="R24" s="1211"/>
      <c r="S24" s="1212" t="s">
        <v>84</v>
      </c>
      <c r="T24" s="1211"/>
      <c r="U24" s="1212" t="s">
        <v>85</v>
      </c>
      <c r="V24" s="764"/>
      <c r="W24" s="1222" t="s">
        <v>655</v>
      </c>
      <c r="X24" s="1009" t="str">
        <f>strCheckDate(O25:V25)</f>
        <v/>
      </c>
      <c r="Y24" s="830"/>
      <c r="Z24" s="830" t="str">
        <f t="shared" si="0"/>
        <v/>
      </c>
      <c r="AA24" s="830"/>
      <c r="AB24" s="830"/>
      <c r="AC24" s="830"/>
      <c r="AI24" s="1009"/>
      <c r="AJ24" s="1009"/>
    </row>
    <row r="25" spans="1:36" ht="11.25" hidden="1">
      <c r="A25" s="1205"/>
      <c r="B25" s="1205"/>
      <c r="C25" s="1205"/>
      <c r="D25" s="1205"/>
      <c r="E25" s="1205"/>
      <c r="F25" s="1205"/>
      <c r="G25" s="1016"/>
      <c r="H25" s="1016"/>
      <c r="I25" s="1205"/>
      <c r="J25" s="1205"/>
      <c r="K25" s="967"/>
      <c r="L25" s="801"/>
      <c r="M25" s="647"/>
      <c r="N25" s="647"/>
      <c r="O25" s="764"/>
      <c r="P25" s="764"/>
      <c r="Q25" s="770" t="str">
        <f>R24 &amp; "-" &amp; T24</f>
        <v>-</v>
      </c>
      <c r="R25" s="1211"/>
      <c r="S25" s="1212"/>
      <c r="T25" s="1211"/>
      <c r="U25" s="1212"/>
      <c r="V25" s="764"/>
      <c r="W25" s="1223"/>
      <c r="Y25" s="830"/>
      <c r="Z25" s="830" t="str">
        <f t="shared" si="0"/>
        <v/>
      </c>
      <c r="AA25" s="830"/>
      <c r="AB25" s="830"/>
      <c r="AC25" s="830"/>
      <c r="AI25" s="1009"/>
      <c r="AJ25" s="1009"/>
    </row>
    <row r="26" spans="1:36" ht="15" customHeight="1">
      <c r="A26" s="1205"/>
      <c r="B26" s="1205"/>
      <c r="C26" s="1205"/>
      <c r="D26" s="1205"/>
      <c r="E26" s="1205"/>
      <c r="F26" s="1205"/>
      <c r="G26" s="1027"/>
      <c r="H26" s="1016"/>
      <c r="I26" s="1205"/>
      <c r="J26" s="1205"/>
      <c r="K26" s="966"/>
      <c r="L26" s="689"/>
      <c r="M26" s="558" t="s">
        <v>25</v>
      </c>
      <c r="N26" s="1007"/>
      <c r="O26" s="1007"/>
      <c r="P26" s="1007"/>
      <c r="Q26" s="1007"/>
      <c r="R26" s="1007"/>
      <c r="S26" s="1007"/>
      <c r="T26" s="1007"/>
      <c r="U26" s="1007"/>
      <c r="V26" s="763"/>
      <c r="W26" s="1224"/>
      <c r="Y26" s="830"/>
      <c r="Z26" s="830" t="str">
        <f t="shared" si="0"/>
        <v>Добавить вид теплоносителя (параметры теплоносителя)</v>
      </c>
      <c r="AA26" s="830"/>
      <c r="AB26" s="830"/>
      <c r="AC26" s="830"/>
      <c r="AI26" s="1009"/>
      <c r="AJ26" s="1009"/>
    </row>
    <row r="27" spans="1:36" ht="15" customHeight="1">
      <c r="A27" s="1205"/>
      <c r="B27" s="1205"/>
      <c r="C27" s="1205"/>
      <c r="D27" s="1205"/>
      <c r="E27" s="1205"/>
      <c r="F27" s="1027"/>
      <c r="G27" s="1027"/>
      <c r="H27" s="1016"/>
      <c r="I27" s="1205"/>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5"/>
      <c r="B28" s="1205"/>
      <c r="C28" s="1205"/>
      <c r="D28" s="1205"/>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5"/>
      <c r="B29" s="1205"/>
      <c r="C29" s="1205"/>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5"/>
      <c r="B30" s="1205"/>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5"/>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9" t="s">
        <v>491</v>
      </c>
      <c r="G2" s="1200"/>
      <c r="H2" s="1201"/>
      <c r="I2" s="641"/>
    </row>
    <row r="3" spans="1:20" ht="3" customHeight="1"/>
    <row r="4" spans="1:20" s="571" customFormat="1" ht="11.25">
      <c r="A4" s="591"/>
      <c r="B4" s="591"/>
      <c r="C4" s="591"/>
      <c r="D4" s="591"/>
      <c r="F4" s="1160" t="s">
        <v>454</v>
      </c>
      <c r="G4" s="1160"/>
      <c r="H4" s="1160"/>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15.12.2020</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9" t="s">
        <v>631</v>
      </c>
      <c r="M5" s="1219"/>
      <c r="N5" s="1219"/>
      <c r="O5" s="1219"/>
      <c r="P5" s="1219"/>
      <c r="Q5" s="1219"/>
      <c r="R5" s="1219"/>
      <c r="S5" s="1219"/>
      <c r="T5" s="1219"/>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0" t="s">
        <v>85</v>
      </c>
      <c r="P7" s="1240"/>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5" t="str">
        <f>IF(NameOrPr_ch="",IF(NameOrPr="","",NameOrPr),NameOrPr_ch)</f>
        <v>Департамент ценового и тарифного регулирования Самарской области</v>
      </c>
      <c r="P9" s="1225"/>
      <c r="Q9" s="1225"/>
      <c r="R9" s="1225"/>
      <c r="S9" s="1225"/>
      <c r="T9" s="122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5" t="str">
        <f>IF(datePr_ch="",IF(datePr="","",datePr),datePr_ch)</f>
        <v>15.12.2020</v>
      </c>
      <c r="P10" s="1225"/>
      <c r="Q10" s="1225"/>
      <c r="R10" s="1225"/>
      <c r="S10" s="1225"/>
      <c r="T10" s="122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5" t="str">
        <f>IF(numberPr_ch="",IF(numberPr="","",numberPr),numberPr_ch)</f>
        <v>738</v>
      </c>
      <c r="P11" s="1225"/>
      <c r="Q11" s="1225"/>
      <c r="R11" s="1225"/>
      <c r="S11" s="1225"/>
      <c r="T11" s="122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5" t="str">
        <f>IF(IstPub_ch="",IF(IstPub="","",IstPub),IstPub_ch)</f>
        <v>Сайт Правительства Самарской области</v>
      </c>
      <c r="P12" s="1225"/>
      <c r="Q12" s="1225"/>
      <c r="R12" s="1225"/>
      <c r="S12" s="1225"/>
      <c r="T12" s="122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0"/>
      <c r="M13" s="1220"/>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6"/>
      <c r="P14" s="1226"/>
      <c r="Q14" s="1226"/>
      <c r="R14" s="1226"/>
      <c r="S14" s="1226"/>
      <c r="T14" s="1226"/>
      <c r="U14" s="1226"/>
    </row>
    <row r="15" spans="1:34">
      <c r="J15" s="530"/>
      <c r="K15" s="530"/>
      <c r="L15" s="1160" t="s">
        <v>454</v>
      </c>
      <c r="M15" s="1160"/>
      <c r="N15" s="1160"/>
      <c r="O15" s="1160"/>
      <c r="P15" s="1160"/>
      <c r="Q15" s="1160"/>
      <c r="R15" s="1160"/>
      <c r="S15" s="1160"/>
      <c r="T15" s="1160"/>
      <c r="U15" s="1160"/>
      <c r="V15" s="1160"/>
      <c r="W15" s="1160" t="s">
        <v>455</v>
      </c>
    </row>
    <row r="16" spans="1:34" ht="14.25" customHeight="1">
      <c r="J16" s="530"/>
      <c r="K16" s="530"/>
      <c r="L16" s="1232" t="s">
        <v>92</v>
      </c>
      <c r="M16" s="1232" t="s">
        <v>639</v>
      </c>
      <c r="N16" s="662"/>
      <c r="O16" s="1233" t="s">
        <v>641</v>
      </c>
      <c r="P16" s="1234"/>
      <c r="Q16" s="1234"/>
      <c r="R16" s="1234"/>
      <c r="S16" s="1234"/>
      <c r="T16" s="1235"/>
      <c r="U16" s="1216" t="s">
        <v>341</v>
      </c>
      <c r="V16" s="1229" t="s">
        <v>275</v>
      </c>
      <c r="W16" s="1160"/>
    </row>
    <row r="17" spans="1:36" ht="14.25" customHeight="1">
      <c r="J17" s="530"/>
      <c r="K17" s="530"/>
      <c r="L17" s="1232"/>
      <c r="M17" s="1232"/>
      <c r="N17" s="663"/>
      <c r="O17" s="1238" t="s">
        <v>605</v>
      </c>
      <c r="P17" s="1236" t="s">
        <v>271</v>
      </c>
      <c r="Q17" s="1237"/>
      <c r="R17" s="1213" t="s">
        <v>654</v>
      </c>
      <c r="S17" s="1214"/>
      <c r="T17" s="1215"/>
      <c r="U17" s="1217"/>
      <c r="V17" s="1230"/>
      <c r="W17" s="1160"/>
    </row>
    <row r="18" spans="1:36" ht="33.75" customHeight="1">
      <c r="J18" s="530"/>
      <c r="K18" s="530"/>
      <c r="L18" s="1232"/>
      <c r="M18" s="1232"/>
      <c r="N18" s="664"/>
      <c r="O18" s="1239"/>
      <c r="P18" s="536" t="s">
        <v>606</v>
      </c>
      <c r="Q18" s="536" t="s">
        <v>6</v>
      </c>
      <c r="R18" s="537" t="s">
        <v>274</v>
      </c>
      <c r="S18" s="1227" t="s">
        <v>273</v>
      </c>
      <c r="T18" s="1228"/>
      <c r="U18" s="1218"/>
      <c r="V18" s="1231"/>
      <c r="W18" s="1160"/>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1">
        <f ca="1">OFFSET(S19,0,-1)+1</f>
        <v>7</v>
      </c>
      <c r="T19" s="1221"/>
      <c r="U19" s="649">
        <f ca="1">OFFSET(U19,0,-2)+1</f>
        <v>8</v>
      </c>
      <c r="V19" s="650">
        <f ca="1">OFFSET(V19,0,-1)</f>
        <v>8</v>
      </c>
      <c r="W19" s="649">
        <f ca="1">OFFSET(W19,0,-1)+1</f>
        <v>9</v>
      </c>
    </row>
    <row r="20" spans="1:36" ht="22.5">
      <c r="A20" s="1205">
        <v>1</v>
      </c>
      <c r="B20" s="884"/>
      <c r="C20" s="884"/>
      <c r="D20" s="884"/>
      <c r="E20" s="885"/>
      <c r="F20" s="886"/>
      <c r="G20" s="886"/>
      <c r="H20" s="886"/>
      <c r="I20" s="887"/>
      <c r="J20" s="882"/>
      <c r="K20" s="889"/>
      <c r="L20" s="594">
        <f>mergeValue(A20)</f>
        <v>1</v>
      </c>
      <c r="M20" s="642" t="s">
        <v>20</v>
      </c>
      <c r="N20" s="647"/>
      <c r="O20" s="1206"/>
      <c r="P20" s="1206"/>
      <c r="Q20" s="1206"/>
      <c r="R20" s="1206"/>
      <c r="S20" s="1206"/>
      <c r="T20" s="1206"/>
      <c r="U20" s="1206"/>
      <c r="V20" s="1206"/>
      <c r="W20" s="631" t="s">
        <v>476</v>
      </c>
      <c r="Y20" s="590"/>
      <c r="Z20" s="590" t="str">
        <f t="shared" ref="Z20:Z33" si="0">IF(M20="","",M20 )</f>
        <v>Наименование тарифа</v>
      </c>
      <c r="AA20" s="590"/>
      <c r="AB20" s="590"/>
      <c r="AC20" s="590"/>
      <c r="AI20" s="586"/>
      <c r="AJ20" s="586"/>
    </row>
    <row r="21" spans="1:36" ht="22.5">
      <c r="A21" s="1205"/>
      <c r="B21" s="1205">
        <v>1</v>
      </c>
      <c r="C21" s="884"/>
      <c r="D21" s="884"/>
      <c r="E21" s="886"/>
      <c r="F21" s="886"/>
      <c r="G21" s="886"/>
      <c r="H21" s="886"/>
      <c r="I21" s="881"/>
      <c r="J21" s="880"/>
      <c r="K21" s="883"/>
      <c r="L21" s="594" t="str">
        <f>mergeValue(A21) &amp;"."&amp; mergeValue(B21)</f>
        <v>1.1</v>
      </c>
      <c r="M21" s="547" t="s">
        <v>16</v>
      </c>
      <c r="N21" s="647"/>
      <c r="O21" s="1206"/>
      <c r="P21" s="1206"/>
      <c r="Q21" s="1206"/>
      <c r="R21" s="1206"/>
      <c r="S21" s="1206"/>
      <c r="T21" s="1206"/>
      <c r="U21" s="1206"/>
      <c r="V21" s="1206"/>
      <c r="W21" s="631" t="s">
        <v>477</v>
      </c>
      <c r="Y21" s="590"/>
      <c r="Z21" s="590" t="str">
        <f t="shared" si="0"/>
        <v>Территория действия тарифа</v>
      </c>
      <c r="AA21" s="590"/>
      <c r="AB21" s="590"/>
      <c r="AC21" s="590"/>
      <c r="AI21" s="586"/>
      <c r="AJ21" s="586"/>
    </row>
    <row r="22" spans="1:36" ht="22.5">
      <c r="A22" s="1205"/>
      <c r="B22" s="1205"/>
      <c r="C22" s="1205">
        <v>1</v>
      </c>
      <c r="D22" s="884"/>
      <c r="E22" s="886"/>
      <c r="F22" s="886"/>
      <c r="G22" s="886"/>
      <c r="H22" s="886"/>
      <c r="I22" s="888"/>
      <c r="J22" s="880"/>
      <c r="K22" s="883"/>
      <c r="L22" s="594" t="str">
        <f>mergeValue(A22) &amp;"."&amp; mergeValue(B22)&amp;"."&amp; mergeValue(C22)</f>
        <v>1.1.1</v>
      </c>
      <c r="M22" s="548" t="s">
        <v>7</v>
      </c>
      <c r="N22" s="647"/>
      <c r="O22" s="1206"/>
      <c r="P22" s="1206"/>
      <c r="Q22" s="1206"/>
      <c r="R22" s="1206"/>
      <c r="S22" s="1206"/>
      <c r="T22" s="1206"/>
      <c r="U22" s="1206"/>
      <c r="V22" s="1206"/>
      <c r="W22" s="631" t="s">
        <v>633</v>
      </c>
      <c r="Y22" s="590"/>
      <c r="Z22" s="590" t="str">
        <f t="shared" si="0"/>
        <v xml:space="preserve">Наименование системы теплоснабжения </v>
      </c>
      <c r="AA22" s="590"/>
      <c r="AB22" s="590"/>
      <c r="AC22" s="590"/>
      <c r="AI22" s="586"/>
      <c r="AJ22" s="586"/>
    </row>
    <row r="23" spans="1:36" ht="22.5">
      <c r="A23" s="1205"/>
      <c r="B23" s="1205"/>
      <c r="C23" s="1205"/>
      <c r="D23" s="1205">
        <v>1</v>
      </c>
      <c r="E23" s="886"/>
      <c r="F23" s="886"/>
      <c r="G23" s="886"/>
      <c r="H23" s="886"/>
      <c r="I23" s="888"/>
      <c r="J23" s="880"/>
      <c r="K23" s="883"/>
      <c r="L23" s="594" t="str">
        <f>mergeValue(A23) &amp;"."&amp; mergeValue(B23)&amp;"."&amp; mergeValue(C23)&amp;"."&amp; mergeValue(D23)</f>
        <v>1.1.1.1</v>
      </c>
      <c r="M23" s="549" t="s">
        <v>22</v>
      </c>
      <c r="N23" s="647"/>
      <c r="O23" s="1206"/>
      <c r="P23" s="1206"/>
      <c r="Q23" s="1206"/>
      <c r="R23" s="1206"/>
      <c r="S23" s="1206"/>
      <c r="T23" s="1206"/>
      <c r="U23" s="1206"/>
      <c r="V23" s="1206"/>
      <c r="W23" s="631" t="s">
        <v>634</v>
      </c>
      <c r="Y23" s="590"/>
      <c r="Z23" s="590" t="str">
        <f t="shared" si="0"/>
        <v xml:space="preserve">Источник тепловой энергии  </v>
      </c>
      <c r="AA23" s="590"/>
      <c r="AB23" s="590"/>
      <c r="AC23" s="590"/>
      <c r="AI23" s="586"/>
      <c r="AJ23" s="586"/>
    </row>
    <row r="24" spans="1:36" ht="101.25">
      <c r="A24" s="1205"/>
      <c r="B24" s="1205"/>
      <c r="C24" s="1205"/>
      <c r="D24" s="1205"/>
      <c r="E24" s="1205">
        <v>1</v>
      </c>
      <c r="F24" s="886"/>
      <c r="G24" s="886"/>
      <c r="H24" s="884">
        <v>1</v>
      </c>
      <c r="I24" s="1205">
        <v>1</v>
      </c>
      <c r="J24" s="886"/>
      <c r="K24" s="891"/>
      <c r="L24" s="594" t="str">
        <f>mergeValue(A24) &amp;"."&amp; mergeValue(B24)&amp;"."&amp; mergeValue(C24)&amp;"."&amp; mergeValue(D24)&amp;"."&amp; mergeValue(E24)</f>
        <v>1.1.1.1.1</v>
      </c>
      <c r="M24" s="555" t="s">
        <v>9</v>
      </c>
      <c r="N24" s="647"/>
      <c r="O24" s="1207"/>
      <c r="P24" s="1207"/>
      <c r="Q24" s="1207"/>
      <c r="R24" s="1207"/>
      <c r="S24" s="1207"/>
      <c r="T24" s="1207"/>
      <c r="U24" s="1207"/>
      <c r="V24" s="1207"/>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5"/>
      <c r="B25" s="1205"/>
      <c r="C25" s="1205"/>
      <c r="D25" s="1205"/>
      <c r="E25" s="1205"/>
      <c r="F25" s="1205">
        <v>1</v>
      </c>
      <c r="G25" s="884"/>
      <c r="H25" s="884"/>
      <c r="I25" s="1205"/>
      <c r="J25" s="1205">
        <v>1</v>
      </c>
      <c r="K25" s="892"/>
      <c r="L25" s="594" t="str">
        <f>mergeValue(A25) &amp;"."&amp; mergeValue(B25)&amp;"."&amp; mergeValue(C25)&amp;"."&amp; mergeValue(D25)&amp;"."&amp; mergeValue(E25)&amp;"."&amp; mergeValue(F25)</f>
        <v>1.1.1.1.1.1</v>
      </c>
      <c r="M25" s="556" t="s">
        <v>10</v>
      </c>
      <c r="N25" s="647"/>
      <c r="O25" s="1208"/>
      <c r="P25" s="1209"/>
      <c r="Q25" s="1209"/>
      <c r="R25" s="1209"/>
      <c r="S25" s="1209"/>
      <c r="T25" s="1209"/>
      <c r="U25" s="1209"/>
      <c r="V25" s="1210"/>
      <c r="W25" s="631" t="s">
        <v>636</v>
      </c>
      <c r="Y25" s="590"/>
      <c r="Z25" s="590" t="str">
        <f t="shared" si="0"/>
        <v>Группа потребителей</v>
      </c>
      <c r="AA25" s="590"/>
      <c r="AB25" s="590"/>
      <c r="AC25" s="590"/>
      <c r="AI25" s="586"/>
      <c r="AJ25" s="586"/>
    </row>
    <row r="26" spans="1:36" ht="189" customHeight="1">
      <c r="A26" s="1205"/>
      <c r="B26" s="1205"/>
      <c r="C26" s="1205"/>
      <c r="D26" s="1205"/>
      <c r="E26" s="1205"/>
      <c r="F26" s="1205"/>
      <c r="G26" s="884">
        <v>1</v>
      </c>
      <c r="H26" s="884"/>
      <c r="I26" s="1205"/>
      <c r="J26" s="1205"/>
      <c r="K26" s="892">
        <v>1</v>
      </c>
      <c r="L26" s="594" t="str">
        <f>mergeValue(A26) &amp;"."&amp; mergeValue(B26)&amp;"."&amp; mergeValue(C26)&amp;"."&amp; mergeValue(D26)&amp;"."&amp; mergeValue(E26)&amp;"."&amp; mergeValue(F26)&amp;"."&amp; mergeValue(G26)</f>
        <v>1.1.1.1.1.1.1</v>
      </c>
      <c r="M26" s="1070"/>
      <c r="N26" s="647"/>
      <c r="O26" s="563"/>
      <c r="P26" s="563"/>
      <c r="Q26" s="1095"/>
      <c r="R26" s="1211"/>
      <c r="S26" s="1212" t="s">
        <v>84</v>
      </c>
      <c r="T26" s="1211"/>
      <c r="U26" s="1212" t="s">
        <v>85</v>
      </c>
      <c r="V26" s="563"/>
      <c r="W26" s="1222" t="s">
        <v>655</v>
      </c>
      <c r="X26" s="586" t="str">
        <f>strCheckDate(O27:V27)</f>
        <v/>
      </c>
      <c r="Y26" s="590"/>
      <c r="Z26" s="590" t="str">
        <f t="shared" si="0"/>
        <v/>
      </c>
      <c r="AA26" s="590"/>
      <c r="AB26" s="590"/>
      <c r="AC26" s="590"/>
      <c r="AI26" s="586"/>
      <c r="AJ26" s="586"/>
    </row>
    <row r="27" spans="1:36" ht="11.25" hidden="1">
      <c r="A27" s="1205"/>
      <c r="B27" s="1205"/>
      <c r="C27" s="1205"/>
      <c r="D27" s="1205"/>
      <c r="E27" s="1205"/>
      <c r="F27" s="1205"/>
      <c r="G27" s="884"/>
      <c r="H27" s="884"/>
      <c r="I27" s="1205"/>
      <c r="J27" s="1205"/>
      <c r="K27" s="892"/>
      <c r="L27" s="601"/>
      <c r="M27" s="647"/>
      <c r="N27" s="647"/>
      <c r="O27" s="563"/>
      <c r="P27" s="563"/>
      <c r="Q27" s="585" t="str">
        <f>R26 &amp; "-" &amp; T26</f>
        <v>-</v>
      </c>
      <c r="R27" s="1211"/>
      <c r="S27" s="1212"/>
      <c r="T27" s="1211"/>
      <c r="U27" s="1212"/>
      <c r="V27" s="563"/>
      <c r="W27" s="1223"/>
      <c r="Y27" s="590"/>
      <c r="Z27" s="590" t="str">
        <f t="shared" si="0"/>
        <v/>
      </c>
      <c r="AA27" s="590"/>
      <c r="AB27" s="590"/>
      <c r="AC27" s="590"/>
      <c r="AI27" s="586"/>
      <c r="AJ27" s="586"/>
    </row>
    <row r="28" spans="1:36" ht="15" customHeight="1">
      <c r="A28" s="1205"/>
      <c r="B28" s="1205"/>
      <c r="C28" s="1205"/>
      <c r="D28" s="1205"/>
      <c r="E28" s="1205"/>
      <c r="F28" s="1205"/>
      <c r="G28" s="886"/>
      <c r="H28" s="884"/>
      <c r="I28" s="1205"/>
      <c r="J28" s="1205"/>
      <c r="K28" s="891"/>
      <c r="L28" s="539"/>
      <c r="M28" s="558" t="s">
        <v>25</v>
      </c>
      <c r="N28" s="565"/>
      <c r="O28" s="565"/>
      <c r="P28" s="565"/>
      <c r="Q28" s="565"/>
      <c r="R28" s="565"/>
      <c r="S28" s="565"/>
      <c r="T28" s="565"/>
      <c r="U28" s="565"/>
      <c r="V28" s="561"/>
      <c r="W28" s="1224"/>
      <c r="Y28" s="590"/>
      <c r="Z28" s="590" t="str">
        <f t="shared" si="0"/>
        <v>Добавить вид теплоносителя (параметры теплоносителя)</v>
      </c>
      <c r="AA28" s="590"/>
      <c r="AB28" s="590"/>
      <c r="AC28" s="590"/>
      <c r="AI28" s="586"/>
      <c r="AJ28" s="586"/>
    </row>
    <row r="29" spans="1:36" ht="15" customHeight="1">
      <c r="A29" s="1205"/>
      <c r="B29" s="1205"/>
      <c r="C29" s="1205"/>
      <c r="D29" s="1205"/>
      <c r="E29" s="1205"/>
      <c r="F29" s="886"/>
      <c r="G29" s="886"/>
      <c r="H29" s="884"/>
      <c r="I29" s="120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5"/>
      <c r="B30" s="1205"/>
      <c r="C30" s="1205"/>
      <c r="D30" s="120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5"/>
      <c r="B31" s="1205"/>
      <c r="C31" s="120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5"/>
      <c r="B32" s="120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9" t="s">
        <v>491</v>
      </c>
      <c r="G2" s="1200"/>
      <c r="H2" s="1201"/>
      <c r="I2" s="807"/>
    </row>
    <row r="3" spans="1:20" ht="3" customHeight="1"/>
    <row r="4" spans="1:20" s="571" customFormat="1" ht="11.25">
      <c r="A4" s="772"/>
      <c r="B4" s="772"/>
      <c r="C4" s="772"/>
      <c r="D4" s="772"/>
      <c r="F4" s="1160" t="s">
        <v>454</v>
      </c>
      <c r="G4" s="1160"/>
      <c r="H4" s="1160"/>
      <c r="I4" s="1202"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2"/>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15.12.2020</v>
      </c>
      <c r="I7" s="817" t="s">
        <v>493</v>
      </c>
      <c r="J7" s="616"/>
      <c r="K7" s="772"/>
      <c r="L7" s="772"/>
      <c r="M7" s="772"/>
      <c r="N7" s="772"/>
      <c r="O7" s="772"/>
      <c r="P7" s="772"/>
      <c r="Q7" s="772"/>
      <c r="R7" s="772"/>
      <c r="S7" s="772"/>
      <c r="T7" s="772"/>
    </row>
    <row r="8" spans="1:20" s="571" customFormat="1" ht="45">
      <c r="A8" s="1203">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3"/>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3"/>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3"/>
      <c r="B11" s="1203">
        <v>1</v>
      </c>
      <c r="C11" s="778"/>
      <c r="D11" s="778"/>
      <c r="F11" s="815" t="str">
        <f>"4."&amp;mergeValue(A11) &amp;"."&amp;mergeValue(B11)</f>
        <v>4.1.1</v>
      </c>
      <c r="G11" s="831" t="s">
        <v>592</v>
      </c>
      <c r="H11" s="806" t="str">
        <f>IF(region_name="","",region_name)</f>
        <v>Самарская область</v>
      </c>
      <c r="I11" s="817" t="s">
        <v>499</v>
      </c>
      <c r="J11" s="616"/>
      <c r="K11" s="772"/>
      <c r="L11" s="772"/>
      <c r="M11" s="772"/>
      <c r="N11" s="772"/>
      <c r="O11" s="772"/>
      <c r="P11" s="772"/>
      <c r="Q11" s="772"/>
      <c r="R11" s="772"/>
      <c r="S11" s="772"/>
      <c r="T11" s="772"/>
    </row>
    <row r="12" spans="1:20" s="571" customFormat="1" ht="22.5">
      <c r="A12" s="1203"/>
      <c r="B12" s="1203"/>
      <c r="C12" s="1203">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3"/>
      <c r="B13" s="1203"/>
      <c r="C13" s="1203"/>
      <c r="D13" s="778">
        <v>1</v>
      </c>
      <c r="F13" s="815" t="str">
        <f>"4."&amp;mergeValue(A13) &amp;"."&amp;mergeValue(B13)&amp;"."&amp;mergeValue(C13)&amp;"."&amp;mergeValue(D13)</f>
        <v>4.1.1.1.1</v>
      </c>
      <c r="G13" s="819" t="s">
        <v>498</v>
      </c>
      <c r="H13" s="806"/>
      <c r="I13" s="1204" t="s">
        <v>591</v>
      </c>
      <c r="J13" s="616"/>
      <c r="K13" s="772"/>
      <c r="L13" s="772"/>
      <c r="M13" s="772"/>
      <c r="N13" s="772"/>
      <c r="O13" s="772"/>
      <c r="P13" s="772"/>
      <c r="Q13" s="772"/>
      <c r="R13" s="772"/>
      <c r="S13" s="772"/>
      <c r="T13" s="772"/>
    </row>
    <row r="14" spans="1:20" s="571" customFormat="1" ht="18.75">
      <c r="A14" s="1203"/>
      <c r="B14" s="1203"/>
      <c r="C14" s="1203"/>
      <c r="D14" s="778"/>
      <c r="F14" s="820"/>
      <c r="G14" s="760" t="s">
        <v>4</v>
      </c>
      <c r="H14" s="625"/>
      <c r="I14" s="1204"/>
      <c r="J14" s="616"/>
      <c r="K14" s="772"/>
      <c r="L14" s="772"/>
      <c r="M14" s="772"/>
      <c r="N14" s="772"/>
      <c r="O14" s="772"/>
      <c r="P14" s="772"/>
      <c r="Q14" s="772"/>
      <c r="R14" s="772"/>
      <c r="S14" s="772"/>
      <c r="T14" s="772"/>
    </row>
    <row r="15" spans="1:20" s="571" customFormat="1" ht="18.75">
      <c r="A15" s="1203"/>
      <c r="B15" s="1203"/>
      <c r="C15" s="778"/>
      <c r="D15" s="778"/>
      <c r="F15" s="635"/>
      <c r="G15" s="578" t="s">
        <v>403</v>
      </c>
      <c r="H15" s="636"/>
      <c r="I15" s="637"/>
      <c r="J15" s="616"/>
      <c r="K15" s="772"/>
      <c r="L15" s="772"/>
      <c r="M15" s="772"/>
      <c r="N15" s="772"/>
      <c r="O15" s="772"/>
      <c r="P15" s="772"/>
      <c r="Q15" s="772"/>
      <c r="R15" s="772"/>
      <c r="S15" s="772"/>
      <c r="T15" s="772"/>
    </row>
    <row r="16" spans="1:20" s="571" customFormat="1" ht="18.75">
      <c r="A16" s="1203"/>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8" t="s">
        <v>593</v>
      </c>
      <c r="H19" s="1198"/>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9" t="s">
        <v>631</v>
      </c>
      <c r="M5" s="1219"/>
      <c r="N5" s="1219"/>
      <c r="O5" s="1219"/>
      <c r="P5" s="1219"/>
      <c r="Q5" s="1219"/>
      <c r="R5" s="1219"/>
      <c r="S5" s="1219"/>
      <c r="T5" s="1219"/>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1"/>
      <c r="P7" s="1242"/>
      <c r="Q7" s="1242"/>
      <c r="R7" s="1242"/>
      <c r="S7" s="1242"/>
      <c r="T7" s="1243"/>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5" t="str">
        <f>IF(NameOrPr_ch="",IF(NameOrPr="","",NameOrPr),NameOrPr_ch)</f>
        <v>Департамент ценового и тарифного регулирования Самарской области</v>
      </c>
      <c r="P9" s="1225"/>
      <c r="Q9" s="1225"/>
      <c r="R9" s="1225"/>
      <c r="S9" s="1225"/>
      <c r="T9" s="122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5" t="str">
        <f>IF(datePr_ch="",IF(datePr="","",datePr),datePr_ch)</f>
        <v>15.12.2020</v>
      </c>
      <c r="P10" s="1225"/>
      <c r="Q10" s="1225"/>
      <c r="R10" s="1225"/>
      <c r="S10" s="1225"/>
      <c r="T10" s="122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5" t="str">
        <f>IF(numberPr_ch="",IF(numberPr="","",numberPr),numberPr_ch)</f>
        <v>738</v>
      </c>
      <c r="P11" s="1225"/>
      <c r="Q11" s="1225"/>
      <c r="R11" s="1225"/>
      <c r="S11" s="1225"/>
      <c r="T11" s="122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5" t="str">
        <f>IF(IstPub_ch="",IF(IstPub="","",IstPub),IstPub_ch)</f>
        <v>Сайт Правительства Самарской области</v>
      </c>
      <c r="P12" s="1225"/>
      <c r="Q12" s="1225"/>
      <c r="R12" s="1225"/>
      <c r="S12" s="1225"/>
      <c r="T12" s="122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0"/>
      <c r="M13" s="1220"/>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6"/>
      <c r="P14" s="1226"/>
      <c r="Q14" s="1226"/>
      <c r="R14" s="1226"/>
      <c r="S14" s="1226"/>
      <c r="T14" s="1226"/>
      <c r="U14" s="1226"/>
    </row>
    <row r="15" spans="1:34">
      <c r="J15" s="687"/>
      <c r="K15" s="687"/>
      <c r="L15" s="1160" t="s">
        <v>454</v>
      </c>
      <c r="M15" s="1160"/>
      <c r="N15" s="1160"/>
      <c r="O15" s="1160"/>
      <c r="P15" s="1160"/>
      <c r="Q15" s="1160"/>
      <c r="R15" s="1160"/>
      <c r="S15" s="1160"/>
      <c r="T15" s="1160"/>
      <c r="U15" s="1160"/>
      <c r="V15" s="1160"/>
      <c r="W15" s="1160" t="s">
        <v>455</v>
      </c>
    </row>
    <row r="16" spans="1:34" ht="14.25" customHeight="1">
      <c r="J16" s="687"/>
      <c r="K16" s="687"/>
      <c r="L16" s="1232" t="s">
        <v>92</v>
      </c>
      <c r="M16" s="1232" t="s">
        <v>639</v>
      </c>
      <c r="N16" s="662"/>
      <c r="O16" s="1233" t="s">
        <v>641</v>
      </c>
      <c r="P16" s="1234"/>
      <c r="Q16" s="1234"/>
      <c r="R16" s="1234"/>
      <c r="S16" s="1234"/>
      <c r="T16" s="1235"/>
      <c r="U16" s="1216" t="s">
        <v>341</v>
      </c>
      <c r="V16" s="1229" t="s">
        <v>275</v>
      </c>
      <c r="W16" s="1160"/>
    </row>
    <row r="17" spans="1:36" ht="14.25" customHeight="1">
      <c r="J17" s="687"/>
      <c r="K17" s="687"/>
      <c r="L17" s="1232"/>
      <c r="M17" s="1232"/>
      <c r="N17" s="663"/>
      <c r="O17" s="1238" t="s">
        <v>605</v>
      </c>
      <c r="P17" s="1236" t="s">
        <v>271</v>
      </c>
      <c r="Q17" s="1237"/>
      <c r="R17" s="1213" t="s">
        <v>654</v>
      </c>
      <c r="S17" s="1214"/>
      <c r="T17" s="1215"/>
      <c r="U17" s="1217"/>
      <c r="V17" s="1230"/>
      <c r="W17" s="1160"/>
    </row>
    <row r="18" spans="1:36" ht="33.75" customHeight="1">
      <c r="J18" s="687"/>
      <c r="K18" s="687"/>
      <c r="L18" s="1232"/>
      <c r="M18" s="1232"/>
      <c r="N18" s="664"/>
      <c r="O18" s="1239"/>
      <c r="P18" s="757" t="s">
        <v>606</v>
      </c>
      <c r="Q18" s="757" t="s">
        <v>6</v>
      </c>
      <c r="R18" s="781" t="s">
        <v>274</v>
      </c>
      <c r="S18" s="1227" t="s">
        <v>273</v>
      </c>
      <c r="T18" s="1228"/>
      <c r="U18" s="1218"/>
      <c r="V18" s="1231"/>
      <c r="W18" s="1160"/>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1">
        <f ca="1">OFFSET(S19,0,-1)+1</f>
        <v>7</v>
      </c>
      <c r="T19" s="1221"/>
      <c r="U19" s="779">
        <f ca="1">OFFSET(U19,0,-2)+1</f>
        <v>8</v>
      </c>
      <c r="V19" s="650">
        <f ca="1">OFFSET(V19,0,-1)</f>
        <v>8</v>
      </c>
      <c r="W19" s="779">
        <f ca="1">OFFSET(W19,0,-1)+1</f>
        <v>9</v>
      </c>
    </row>
    <row r="20" spans="1:36" ht="22.5">
      <c r="A20" s="1205">
        <v>1</v>
      </c>
      <c r="B20" s="884"/>
      <c r="C20" s="884"/>
      <c r="D20" s="884"/>
      <c r="E20" s="885"/>
      <c r="F20" s="886"/>
      <c r="G20" s="886"/>
      <c r="H20" s="886"/>
      <c r="I20" s="887"/>
      <c r="J20" s="882"/>
      <c r="K20" s="889"/>
      <c r="L20" s="782">
        <f>mergeValue(A20)</f>
        <v>1</v>
      </c>
      <c r="M20" s="642" t="s">
        <v>20</v>
      </c>
      <c r="N20" s="647"/>
      <c r="O20" s="1206"/>
      <c r="P20" s="1206"/>
      <c r="Q20" s="1206"/>
      <c r="R20" s="1206"/>
      <c r="S20" s="1206"/>
      <c r="T20" s="1206"/>
      <c r="U20" s="1206"/>
      <c r="V20" s="1206"/>
      <c r="W20" s="631" t="s">
        <v>476</v>
      </c>
      <c r="Y20" s="830"/>
      <c r="Z20" s="830" t="str">
        <f t="shared" ref="Z20:Z33" si="0">IF(M20="","",M20 )</f>
        <v>Наименование тарифа</v>
      </c>
      <c r="AA20" s="830"/>
      <c r="AB20" s="830"/>
      <c r="AC20" s="830"/>
      <c r="AI20" s="809"/>
      <c r="AJ20" s="809"/>
    </row>
    <row r="21" spans="1:36" ht="22.5">
      <c r="A21" s="1205"/>
      <c r="B21" s="1205">
        <v>1</v>
      </c>
      <c r="C21" s="884"/>
      <c r="D21" s="884"/>
      <c r="E21" s="886"/>
      <c r="F21" s="886"/>
      <c r="G21" s="886"/>
      <c r="H21" s="886"/>
      <c r="I21" s="881"/>
      <c r="J21" s="880"/>
      <c r="K21" s="883"/>
      <c r="L21" s="782" t="str">
        <f>mergeValue(A21) &amp;"."&amp; mergeValue(B21)</f>
        <v>1.1</v>
      </c>
      <c r="M21" s="693" t="s">
        <v>16</v>
      </c>
      <c r="N21" s="647"/>
      <c r="O21" s="1206"/>
      <c r="P21" s="1206"/>
      <c r="Q21" s="1206"/>
      <c r="R21" s="1206"/>
      <c r="S21" s="1206"/>
      <c r="T21" s="1206"/>
      <c r="U21" s="1206"/>
      <c r="V21" s="1206"/>
      <c r="W21" s="631" t="s">
        <v>477</v>
      </c>
      <c r="Y21" s="830"/>
      <c r="Z21" s="830" t="str">
        <f t="shared" si="0"/>
        <v>Территория действия тарифа</v>
      </c>
      <c r="AA21" s="830"/>
      <c r="AB21" s="830"/>
      <c r="AC21" s="830"/>
      <c r="AI21" s="809"/>
      <c r="AJ21" s="809"/>
    </row>
    <row r="22" spans="1:36" ht="22.5">
      <c r="A22" s="1205"/>
      <c r="B22" s="1205"/>
      <c r="C22" s="1205">
        <v>1</v>
      </c>
      <c r="D22" s="884"/>
      <c r="E22" s="886"/>
      <c r="F22" s="886"/>
      <c r="G22" s="886"/>
      <c r="H22" s="886"/>
      <c r="I22" s="888"/>
      <c r="J22" s="880"/>
      <c r="K22" s="883"/>
      <c r="L22" s="782" t="str">
        <f>mergeValue(A22) &amp;"."&amp; mergeValue(B22)&amp;"."&amp; mergeValue(C22)</f>
        <v>1.1.1</v>
      </c>
      <c r="M22" s="694" t="s">
        <v>7</v>
      </c>
      <c r="N22" s="647"/>
      <c r="O22" s="1206"/>
      <c r="P22" s="1206"/>
      <c r="Q22" s="1206"/>
      <c r="R22" s="1206"/>
      <c r="S22" s="1206"/>
      <c r="T22" s="1206"/>
      <c r="U22" s="1206"/>
      <c r="V22" s="1206"/>
      <c r="W22" s="631" t="s">
        <v>633</v>
      </c>
      <c r="Y22" s="830"/>
      <c r="Z22" s="830" t="str">
        <f t="shared" si="0"/>
        <v xml:space="preserve">Наименование системы теплоснабжения </v>
      </c>
      <c r="AA22" s="830"/>
      <c r="AB22" s="830"/>
      <c r="AC22" s="830"/>
      <c r="AI22" s="809"/>
      <c r="AJ22" s="809"/>
    </row>
    <row r="23" spans="1:36" ht="22.5">
      <c r="A23" s="1205"/>
      <c r="B23" s="1205"/>
      <c r="C23" s="1205"/>
      <c r="D23" s="1205">
        <v>1</v>
      </c>
      <c r="E23" s="886"/>
      <c r="F23" s="886"/>
      <c r="G23" s="886"/>
      <c r="H23" s="886"/>
      <c r="I23" s="888"/>
      <c r="J23" s="880"/>
      <c r="K23" s="883"/>
      <c r="L23" s="782" t="str">
        <f>mergeValue(A23) &amp;"."&amp; mergeValue(B23)&amp;"."&amp; mergeValue(C23)&amp;"."&amp; mergeValue(D23)</f>
        <v>1.1.1.1</v>
      </c>
      <c r="M23" s="695" t="s">
        <v>22</v>
      </c>
      <c r="N23" s="647"/>
      <c r="O23" s="1206"/>
      <c r="P23" s="1206"/>
      <c r="Q23" s="1206"/>
      <c r="R23" s="1206"/>
      <c r="S23" s="1206"/>
      <c r="T23" s="1206"/>
      <c r="U23" s="1206"/>
      <c r="V23" s="1206"/>
      <c r="W23" s="631" t="s">
        <v>634</v>
      </c>
      <c r="Y23" s="830"/>
      <c r="Z23" s="830" t="str">
        <f t="shared" si="0"/>
        <v xml:space="preserve">Источник тепловой энергии  </v>
      </c>
      <c r="AA23" s="830"/>
      <c r="AB23" s="830"/>
      <c r="AC23" s="830"/>
      <c r="AI23" s="809"/>
      <c r="AJ23" s="809"/>
    </row>
    <row r="24" spans="1:36" ht="101.25">
      <c r="A24" s="1205"/>
      <c r="B24" s="1205"/>
      <c r="C24" s="1205"/>
      <c r="D24" s="1205"/>
      <c r="E24" s="1205">
        <v>1</v>
      </c>
      <c r="F24" s="886"/>
      <c r="G24" s="886"/>
      <c r="H24" s="884">
        <v>1</v>
      </c>
      <c r="I24" s="1205">
        <v>1</v>
      </c>
      <c r="J24" s="886"/>
      <c r="K24" s="891"/>
      <c r="L24" s="782" t="str">
        <f>mergeValue(A24) &amp;"."&amp; mergeValue(B24)&amp;"."&amp; mergeValue(C24)&amp;"."&amp; mergeValue(D24)&amp;"."&amp; mergeValue(E24)</f>
        <v>1.1.1.1.1</v>
      </c>
      <c r="M24" s="555" t="s">
        <v>9</v>
      </c>
      <c r="N24" s="647"/>
      <c r="O24" s="1207"/>
      <c r="P24" s="1207"/>
      <c r="Q24" s="1207"/>
      <c r="R24" s="1207"/>
      <c r="S24" s="1207"/>
      <c r="T24" s="1207"/>
      <c r="U24" s="1207"/>
      <c r="V24" s="1207"/>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5"/>
      <c r="B25" s="1205"/>
      <c r="C25" s="1205"/>
      <c r="D25" s="1205"/>
      <c r="E25" s="1205"/>
      <c r="F25" s="1205">
        <v>1</v>
      </c>
      <c r="G25" s="884"/>
      <c r="H25" s="884"/>
      <c r="I25" s="1205"/>
      <c r="J25" s="1205">
        <v>1</v>
      </c>
      <c r="K25" s="892"/>
      <c r="L25" s="782" t="str">
        <f>mergeValue(A25) &amp;"."&amp; mergeValue(B25)&amp;"."&amp; mergeValue(C25)&amp;"."&amp; mergeValue(D25)&amp;"."&amp; mergeValue(E25)&amp;"."&amp; mergeValue(F25)</f>
        <v>1.1.1.1.1.1</v>
      </c>
      <c r="M25" s="556" t="s">
        <v>10</v>
      </c>
      <c r="N25" s="647"/>
      <c r="O25" s="1207"/>
      <c r="P25" s="1207"/>
      <c r="Q25" s="1207"/>
      <c r="R25" s="1207"/>
      <c r="S25" s="1207"/>
      <c r="T25" s="1207"/>
      <c r="U25" s="1207"/>
      <c r="V25" s="1207"/>
      <c r="W25" s="631" t="s">
        <v>636</v>
      </c>
      <c r="Y25" s="830"/>
      <c r="Z25" s="830" t="str">
        <f t="shared" si="0"/>
        <v>Группа потребителей</v>
      </c>
      <c r="AA25" s="830"/>
      <c r="AB25" s="830"/>
      <c r="AC25" s="830"/>
      <c r="AI25" s="809"/>
      <c r="AJ25" s="809"/>
    </row>
    <row r="26" spans="1:36" ht="189" customHeight="1">
      <c r="A26" s="1205"/>
      <c r="B26" s="1205"/>
      <c r="C26" s="1205"/>
      <c r="D26" s="1205"/>
      <c r="E26" s="1205"/>
      <c r="F26" s="1205"/>
      <c r="G26" s="884">
        <v>1</v>
      </c>
      <c r="H26" s="884"/>
      <c r="I26" s="1205"/>
      <c r="J26" s="1205"/>
      <c r="K26" s="892">
        <v>1</v>
      </c>
      <c r="L26" s="782" t="str">
        <f>mergeValue(A26) &amp;"."&amp; mergeValue(B26)&amp;"."&amp; mergeValue(C26)&amp;"."&amp; mergeValue(D26)&amp;"."&amp; mergeValue(E26)&amp;"."&amp; mergeValue(F26)&amp;"."&amp; mergeValue(G26)</f>
        <v>1.1.1.1.1.1.1</v>
      </c>
      <c r="M26" s="1070"/>
      <c r="N26" s="647"/>
      <c r="O26" s="764"/>
      <c r="P26" s="764"/>
      <c r="Q26" s="1095"/>
      <c r="R26" s="1211"/>
      <c r="S26" s="1212" t="s">
        <v>84</v>
      </c>
      <c r="T26" s="1211"/>
      <c r="U26" s="1212" t="s">
        <v>85</v>
      </c>
      <c r="V26" s="764"/>
      <c r="W26" s="1222" t="s">
        <v>655</v>
      </c>
      <c r="X26" s="809" t="str">
        <f>strCheckDate(O27:V27)</f>
        <v/>
      </c>
      <c r="Y26" s="830"/>
      <c r="Z26" s="830" t="str">
        <f t="shared" si="0"/>
        <v/>
      </c>
      <c r="AA26" s="830"/>
      <c r="AB26" s="830"/>
      <c r="AC26" s="830"/>
      <c r="AI26" s="809"/>
      <c r="AJ26" s="809"/>
    </row>
    <row r="27" spans="1:36" ht="11.25" hidden="1">
      <c r="A27" s="1205"/>
      <c r="B27" s="1205"/>
      <c r="C27" s="1205"/>
      <c r="D27" s="1205"/>
      <c r="E27" s="1205"/>
      <c r="F27" s="1205"/>
      <c r="G27" s="884"/>
      <c r="H27" s="884"/>
      <c r="I27" s="1205"/>
      <c r="J27" s="1205"/>
      <c r="K27" s="892"/>
      <c r="L27" s="801"/>
      <c r="M27" s="647"/>
      <c r="N27" s="647"/>
      <c r="O27" s="764"/>
      <c r="P27" s="764"/>
      <c r="Q27" s="770" t="str">
        <f>R26 &amp; "-" &amp; T26</f>
        <v>-</v>
      </c>
      <c r="R27" s="1211"/>
      <c r="S27" s="1212"/>
      <c r="T27" s="1211"/>
      <c r="U27" s="1212"/>
      <c r="V27" s="764"/>
      <c r="W27" s="1223"/>
      <c r="Y27" s="830"/>
      <c r="Z27" s="830" t="str">
        <f t="shared" si="0"/>
        <v/>
      </c>
      <c r="AA27" s="830"/>
      <c r="AB27" s="830"/>
      <c r="AC27" s="830"/>
      <c r="AI27" s="809"/>
      <c r="AJ27" s="809"/>
    </row>
    <row r="28" spans="1:36" ht="15" customHeight="1">
      <c r="A28" s="1205"/>
      <c r="B28" s="1205"/>
      <c r="C28" s="1205"/>
      <c r="D28" s="1205"/>
      <c r="E28" s="1205"/>
      <c r="F28" s="1205"/>
      <c r="G28" s="886"/>
      <c r="H28" s="884"/>
      <c r="I28" s="1205"/>
      <c r="J28" s="1205"/>
      <c r="K28" s="891"/>
      <c r="L28" s="689"/>
      <c r="M28" s="558" t="s">
        <v>25</v>
      </c>
      <c r="N28" s="766"/>
      <c r="O28" s="766"/>
      <c r="P28" s="766"/>
      <c r="Q28" s="766"/>
      <c r="R28" s="766"/>
      <c r="S28" s="766"/>
      <c r="T28" s="766"/>
      <c r="U28" s="766"/>
      <c r="V28" s="763"/>
      <c r="W28" s="1224"/>
      <c r="Y28" s="830"/>
      <c r="Z28" s="830" t="str">
        <f t="shared" si="0"/>
        <v>Добавить вид теплоносителя (параметры теплоносителя)</v>
      </c>
      <c r="AA28" s="830"/>
      <c r="AB28" s="830"/>
      <c r="AC28" s="830"/>
      <c r="AI28" s="809"/>
      <c r="AJ28" s="809"/>
    </row>
    <row r="29" spans="1:36" ht="15" customHeight="1">
      <c r="A29" s="1205"/>
      <c r="B29" s="1205"/>
      <c r="C29" s="1205"/>
      <c r="D29" s="1205"/>
      <c r="E29" s="1205"/>
      <c r="F29" s="886"/>
      <c r="G29" s="886"/>
      <c r="H29" s="884"/>
      <c r="I29" s="120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5"/>
      <c r="B30" s="1205"/>
      <c r="C30" s="1205"/>
      <c r="D30" s="120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5"/>
      <c r="B31" s="1205"/>
      <c r="C31" s="120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5"/>
      <c r="B32" s="120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9" t="s">
        <v>491</v>
      </c>
      <c r="G2" s="1200"/>
      <c r="H2" s="1201"/>
      <c r="I2" s="641"/>
    </row>
    <row r="3" spans="1:20" ht="3" customHeight="1"/>
    <row r="4" spans="1:20" s="571" customFormat="1" ht="11.25">
      <c r="A4" s="591"/>
      <c r="B4" s="591"/>
      <c r="C4" s="591"/>
      <c r="D4" s="591"/>
      <c r="F4" s="1160" t="s">
        <v>454</v>
      </c>
      <c r="G4" s="1160"/>
      <c r="H4" s="1160"/>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15.12.2020</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9" t="s">
        <v>631</v>
      </c>
      <c r="M5" s="1219"/>
      <c r="N5" s="1219"/>
      <c r="O5" s="1219"/>
      <c r="P5" s="1219"/>
      <c r="Q5" s="1219"/>
      <c r="R5" s="1219"/>
      <c r="S5" s="1219"/>
      <c r="T5" s="1219"/>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5" t="str">
        <f>IF(NameOrPr_ch="",IF(NameOrPr="","",NameOrPr),NameOrPr_ch)</f>
        <v>Департамент ценового и тарифного регулирования Самарской области</v>
      </c>
      <c r="P7" s="1225"/>
      <c r="Q7" s="1225"/>
      <c r="R7" s="1225"/>
      <c r="S7" s="1225"/>
      <c r="T7" s="122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5" t="str">
        <f>IF(datePr_ch="",IF(datePr="","",datePr),datePr_ch)</f>
        <v>15.12.2020</v>
      </c>
      <c r="P8" s="1225"/>
      <c r="Q8" s="1225"/>
      <c r="R8" s="1225"/>
      <c r="S8" s="1225"/>
      <c r="T8" s="122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5" t="str">
        <f>IF(numberPr_ch="",IF(numberPr="","",numberPr),numberPr_ch)</f>
        <v>738</v>
      </c>
      <c r="P9" s="1225"/>
      <c r="Q9" s="1225"/>
      <c r="R9" s="1225"/>
      <c r="S9" s="1225"/>
      <c r="T9" s="122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5" t="str">
        <f>IF(IstPub_ch="",IF(IstPub="","",IstPub),IstPub_ch)</f>
        <v>Сайт Правительства Самарской области</v>
      </c>
      <c r="P10" s="1225"/>
      <c r="Q10" s="1225"/>
      <c r="R10" s="1225"/>
      <c r="S10" s="1225"/>
      <c r="T10" s="122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5"/>
      <c r="P12" s="1245"/>
      <c r="Q12" s="1245"/>
      <c r="R12" s="1245"/>
      <c r="S12" s="1245"/>
      <c r="T12" s="1245"/>
      <c r="U12" s="1245"/>
    </row>
    <row r="13" spans="1:33">
      <c r="J13" s="482"/>
      <c r="K13" s="482"/>
      <c r="L13" s="1160" t="s">
        <v>454</v>
      </c>
      <c r="M13" s="1160"/>
      <c r="N13" s="1160"/>
      <c r="O13" s="1160"/>
      <c r="P13" s="1160"/>
      <c r="Q13" s="1160"/>
      <c r="R13" s="1160"/>
      <c r="S13" s="1160"/>
      <c r="T13" s="1160"/>
      <c r="U13" s="1160"/>
      <c r="V13" s="1160"/>
      <c r="W13" s="1160" t="s">
        <v>455</v>
      </c>
    </row>
    <row r="14" spans="1:33" ht="14.25" customHeight="1">
      <c r="J14" s="482"/>
      <c r="K14" s="482"/>
      <c r="L14" s="1232" t="s">
        <v>92</v>
      </c>
      <c r="M14" s="1232" t="s">
        <v>639</v>
      </c>
      <c r="N14" s="475"/>
      <c r="O14" s="1233" t="s">
        <v>641</v>
      </c>
      <c r="P14" s="1234"/>
      <c r="Q14" s="1234"/>
      <c r="R14" s="1234"/>
      <c r="S14" s="1234"/>
      <c r="T14" s="1235"/>
      <c r="U14" s="1216" t="s">
        <v>341</v>
      </c>
      <c r="V14" s="1244" t="s">
        <v>275</v>
      </c>
      <c r="W14" s="1160"/>
    </row>
    <row r="15" spans="1:33" ht="14.25" customHeight="1">
      <c r="J15" s="482"/>
      <c r="K15" s="482"/>
      <c r="L15" s="1232"/>
      <c r="M15" s="1232"/>
      <c r="N15" s="474"/>
      <c r="O15" s="1238" t="s">
        <v>640</v>
      </c>
      <c r="P15" s="656"/>
      <c r="Q15" s="656"/>
      <c r="R15" s="1214" t="s">
        <v>654</v>
      </c>
      <c r="S15" s="1214"/>
      <c r="T15" s="1215"/>
      <c r="U15" s="1217"/>
      <c r="V15" s="1244"/>
      <c r="W15" s="1160"/>
    </row>
    <row r="16" spans="1:33" ht="30.75" customHeight="1">
      <c r="J16" s="482"/>
      <c r="K16" s="482"/>
      <c r="L16" s="1232"/>
      <c r="M16" s="1232"/>
      <c r="N16" s="473"/>
      <c r="O16" s="1239"/>
      <c r="P16" s="654"/>
      <c r="Q16" s="655"/>
      <c r="R16" s="537" t="s">
        <v>274</v>
      </c>
      <c r="S16" s="1227" t="s">
        <v>273</v>
      </c>
      <c r="T16" s="1228"/>
      <c r="U16" s="1218"/>
      <c r="V16" s="1244"/>
      <c r="W16" s="1160"/>
    </row>
    <row r="17" spans="1:33">
      <c r="J17" s="482"/>
      <c r="K17" s="490">
        <v>1</v>
      </c>
      <c r="L17" s="638" t="s">
        <v>93</v>
      </c>
      <c r="M17" s="638" t="s">
        <v>49</v>
      </c>
      <c r="N17" s="510" t="s">
        <v>49</v>
      </c>
      <c r="O17" s="639">
        <f ca="1">OFFSET(O17,0,-1)+1</f>
        <v>3</v>
      </c>
      <c r="P17" s="640">
        <f ca="1">OFFSET(P17,0,-1)</f>
        <v>3</v>
      </c>
      <c r="Q17" s="640">
        <f ca="1">OFFSET(Q17,0,-1)</f>
        <v>3</v>
      </c>
      <c r="R17" s="639">
        <f ca="1">OFFSET(R17,0,-1)+1</f>
        <v>4</v>
      </c>
      <c r="S17" s="1248">
        <f ca="1">OFFSET(S17,0,-1)+1</f>
        <v>5</v>
      </c>
      <c r="T17" s="1248"/>
      <c r="U17" s="639">
        <f ca="1">OFFSET(U17,0,-2)+1</f>
        <v>6</v>
      </c>
      <c r="V17" s="640">
        <f ca="1">OFFSET(V17,0,-1)</f>
        <v>6</v>
      </c>
      <c r="W17" s="639">
        <f ca="1">OFFSET(W17,0,-1)+1</f>
        <v>7</v>
      </c>
    </row>
    <row r="18" spans="1:33" ht="22.5">
      <c r="A18" s="1205">
        <v>1</v>
      </c>
      <c r="B18" s="902"/>
      <c r="C18" s="902"/>
      <c r="D18" s="902"/>
      <c r="E18" s="903"/>
      <c r="F18" s="904"/>
      <c r="G18" s="904"/>
      <c r="H18" s="904"/>
      <c r="I18" s="905"/>
      <c r="J18" s="900"/>
      <c r="K18" s="907"/>
      <c r="L18" s="594">
        <f>mergeValue(A18)</f>
        <v>1</v>
      </c>
      <c r="M18" s="642" t="s">
        <v>20</v>
      </c>
      <c r="N18" s="581"/>
      <c r="O18" s="1246"/>
      <c r="P18" s="1246"/>
      <c r="Q18" s="1246"/>
      <c r="R18" s="1246"/>
      <c r="S18" s="1246"/>
      <c r="T18" s="1246"/>
      <c r="U18" s="1246"/>
      <c r="V18" s="1246"/>
      <c r="W18" s="631" t="s">
        <v>476</v>
      </c>
    </row>
    <row r="19" spans="1:33" ht="22.5">
      <c r="A19" s="1205"/>
      <c r="B19" s="1205">
        <v>1</v>
      </c>
      <c r="C19" s="902"/>
      <c r="D19" s="902"/>
      <c r="E19" s="904"/>
      <c r="F19" s="904"/>
      <c r="G19" s="904"/>
      <c r="H19" s="904"/>
      <c r="I19" s="899"/>
      <c r="J19" s="898"/>
      <c r="K19" s="901"/>
      <c r="L19" s="594" t="str">
        <f>mergeValue(A19) &amp;"."&amp; mergeValue(B19)</f>
        <v>1.1</v>
      </c>
      <c r="M19" s="547" t="s">
        <v>16</v>
      </c>
      <c r="N19" s="581"/>
      <c r="O19" s="1246"/>
      <c r="P19" s="1246"/>
      <c r="Q19" s="1246"/>
      <c r="R19" s="1246"/>
      <c r="S19" s="1246"/>
      <c r="T19" s="1246"/>
      <c r="U19" s="1246"/>
      <c r="V19" s="1246"/>
      <c r="W19" s="631" t="s">
        <v>477</v>
      </c>
    </row>
    <row r="20" spans="1:33" ht="22.5">
      <c r="A20" s="1205"/>
      <c r="B20" s="1205"/>
      <c r="C20" s="1205">
        <v>1</v>
      </c>
      <c r="D20" s="902"/>
      <c r="E20" s="904"/>
      <c r="F20" s="904"/>
      <c r="G20" s="904"/>
      <c r="H20" s="904"/>
      <c r="I20" s="906"/>
      <c r="J20" s="898"/>
      <c r="K20" s="901"/>
      <c r="L20" s="594" t="str">
        <f>mergeValue(A20) &amp;"."&amp; mergeValue(B20)&amp;"."&amp; mergeValue(C20)</f>
        <v>1.1.1</v>
      </c>
      <c r="M20" s="548" t="s">
        <v>7</v>
      </c>
      <c r="N20" s="581"/>
      <c r="O20" s="1246"/>
      <c r="P20" s="1246"/>
      <c r="Q20" s="1246"/>
      <c r="R20" s="1246"/>
      <c r="S20" s="1246"/>
      <c r="T20" s="1246"/>
      <c r="U20" s="1246"/>
      <c r="V20" s="1246"/>
      <c r="W20" s="631" t="s">
        <v>633</v>
      </c>
    </row>
    <row r="21" spans="1:33" ht="22.5">
      <c r="A21" s="1205"/>
      <c r="B21" s="1205"/>
      <c r="C21" s="1205"/>
      <c r="D21" s="1205">
        <v>1</v>
      </c>
      <c r="E21" s="904"/>
      <c r="F21" s="904"/>
      <c r="G21" s="904"/>
      <c r="H21" s="904"/>
      <c r="I21" s="906"/>
      <c r="J21" s="898"/>
      <c r="K21" s="901"/>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3" ht="101.25">
      <c r="A22" s="1205"/>
      <c r="B22" s="1205"/>
      <c r="C22" s="1205"/>
      <c r="D22" s="1205"/>
      <c r="E22" s="1205">
        <v>1</v>
      </c>
      <c r="F22" s="904"/>
      <c r="G22" s="904"/>
      <c r="H22" s="902">
        <v>1</v>
      </c>
      <c r="I22" s="1205">
        <v>1</v>
      </c>
      <c r="J22" s="904"/>
      <c r="K22" s="909"/>
      <c r="L22" s="594" t="str">
        <f>mergeValue(A22) &amp;"."&amp; mergeValue(B22)&amp;"."&amp; mergeValue(C22)&amp;"."&amp; mergeValue(D22)&amp;"."&amp; mergeValue(E22)</f>
        <v>1.1.1.1.1</v>
      </c>
      <c r="M22" s="555" t="s">
        <v>9</v>
      </c>
      <c r="N22" s="582"/>
      <c r="O22" s="1207"/>
      <c r="P22" s="1207"/>
      <c r="Q22" s="1207"/>
      <c r="R22" s="1207"/>
      <c r="S22" s="1207"/>
      <c r="T22" s="1207"/>
      <c r="U22" s="1207"/>
      <c r="V22" s="1207"/>
      <c r="W22" s="631" t="s">
        <v>638</v>
      </c>
    </row>
    <row r="23" spans="1:33" ht="90">
      <c r="A23" s="1205"/>
      <c r="B23" s="1205"/>
      <c r="C23" s="1205"/>
      <c r="D23" s="1205"/>
      <c r="E23" s="1205"/>
      <c r="F23" s="1205">
        <v>1</v>
      </c>
      <c r="G23" s="902"/>
      <c r="H23" s="902"/>
      <c r="I23" s="1205"/>
      <c r="J23" s="1205">
        <v>1</v>
      </c>
      <c r="K23" s="910"/>
      <c r="L23" s="594" t="str">
        <f>mergeValue(A23) &amp;"."&amp; mergeValue(B23)&amp;"."&amp; mergeValue(C23)&amp;"."&amp; mergeValue(D23)&amp;"."&amp; mergeValue(E23)&amp;"."&amp; mergeValue(F23)</f>
        <v>1.1.1.1.1.1</v>
      </c>
      <c r="M23" s="556" t="s">
        <v>10</v>
      </c>
      <c r="N23" s="582"/>
      <c r="O23" s="1208"/>
      <c r="P23" s="1209"/>
      <c r="Q23" s="1209"/>
      <c r="R23" s="1209"/>
      <c r="S23" s="1209"/>
      <c r="T23" s="1209"/>
      <c r="U23" s="1209"/>
      <c r="V23" s="1210"/>
      <c r="W23" s="631" t="s">
        <v>636</v>
      </c>
      <c r="Y23" s="505" t="str">
        <f>strCheckUnique(Z23:Z26)</f>
        <v/>
      </c>
      <c r="AA23" s="505" t="str">
        <f>IF(O23="","",O23 &amp; ":_")</f>
        <v/>
      </c>
    </row>
    <row r="24" spans="1:33" ht="189" customHeight="1">
      <c r="A24" s="1205"/>
      <c r="B24" s="1205"/>
      <c r="C24" s="1205"/>
      <c r="D24" s="1205"/>
      <c r="E24" s="1205"/>
      <c r="F24" s="1205"/>
      <c r="G24" s="902">
        <v>1</v>
      </c>
      <c r="H24" s="902"/>
      <c r="I24" s="1205"/>
      <c r="J24" s="1205"/>
      <c r="K24" s="910">
        <v>1</v>
      </c>
      <c r="L24" s="594" t="str">
        <f>mergeValue(A24) &amp;"."&amp; mergeValue(B24)&amp;"."&amp; mergeValue(C24)&amp;"."&amp; mergeValue(D24)&amp;"."&amp; mergeValue(E24)&amp;"."&amp; mergeValue(F24)&amp;"."&amp; mergeValue(G24)</f>
        <v>1.1.1.1.1.1.1</v>
      </c>
      <c r="M24" s="1070"/>
      <c r="N24" s="587"/>
      <c r="O24" s="1079"/>
      <c r="P24" s="563"/>
      <c r="Q24" s="563"/>
      <c r="R24" s="1247"/>
      <c r="S24" s="1212" t="s">
        <v>84</v>
      </c>
      <c r="T24" s="1247"/>
      <c r="U24" s="1212" t="s">
        <v>85</v>
      </c>
      <c r="V24" s="579"/>
      <c r="W24" s="1222" t="s">
        <v>656</v>
      </c>
      <c r="X24" s="501" t="str">
        <f>strCheckDate(O25:V25)</f>
        <v/>
      </c>
      <c r="Y24" s="505"/>
      <c r="Z24" s="505" t="str">
        <f>IF(M24="","",M24 )</f>
        <v/>
      </c>
      <c r="AA24" s="505"/>
      <c r="AB24" s="505"/>
      <c r="AC24" s="505"/>
    </row>
    <row r="25" spans="1:33" ht="11.25" hidden="1">
      <c r="A25" s="1205"/>
      <c r="B25" s="1205"/>
      <c r="C25" s="1205"/>
      <c r="D25" s="1205"/>
      <c r="E25" s="1205"/>
      <c r="F25" s="1205"/>
      <c r="G25" s="902"/>
      <c r="H25" s="902"/>
      <c r="I25" s="1205"/>
      <c r="J25" s="1205"/>
      <c r="K25" s="910"/>
      <c r="L25" s="601"/>
      <c r="M25" s="647"/>
      <c r="N25" s="587"/>
      <c r="O25" s="585"/>
      <c r="P25" s="563"/>
      <c r="Q25" s="585" t="str">
        <f>R24 &amp; "-" &amp; T24</f>
        <v>-</v>
      </c>
      <c r="R25" s="1211"/>
      <c r="S25" s="1212"/>
      <c r="T25" s="1211"/>
      <c r="U25" s="1212"/>
      <c r="V25" s="579"/>
      <c r="W25" s="1223"/>
    </row>
    <row r="26" spans="1:33" s="476" customFormat="1" ht="15" customHeight="1">
      <c r="A26" s="1205"/>
      <c r="B26" s="1205"/>
      <c r="C26" s="1205"/>
      <c r="D26" s="1205"/>
      <c r="E26" s="1205"/>
      <c r="F26" s="1205"/>
      <c r="G26" s="904"/>
      <c r="H26" s="902"/>
      <c r="I26" s="1205"/>
      <c r="J26" s="1205"/>
      <c r="K26" s="909"/>
      <c r="L26" s="539"/>
      <c r="M26" s="558" t="s">
        <v>25</v>
      </c>
      <c r="N26" s="552"/>
      <c r="O26" s="546"/>
      <c r="P26" s="546"/>
      <c r="Q26" s="546"/>
      <c r="R26" s="574"/>
      <c r="S26" s="565"/>
      <c r="T26" s="564"/>
      <c r="U26" s="552"/>
      <c r="V26" s="561"/>
      <c r="W26" s="1224"/>
      <c r="X26" s="502"/>
      <c r="Y26" s="502"/>
      <c r="Z26" s="502"/>
      <c r="AA26" s="502"/>
      <c r="AB26" s="502"/>
      <c r="AC26" s="502"/>
      <c r="AD26" s="502"/>
      <c r="AE26" s="502"/>
      <c r="AF26" s="502"/>
      <c r="AG26" s="502"/>
    </row>
    <row r="27" spans="1:33" s="476" customFormat="1" ht="15" customHeight="1">
      <c r="A27" s="1205"/>
      <c r="B27" s="1205"/>
      <c r="C27" s="1205"/>
      <c r="D27" s="1205"/>
      <c r="E27" s="1205"/>
      <c r="F27" s="904"/>
      <c r="G27" s="904"/>
      <c r="H27" s="902"/>
      <c r="I27" s="120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5"/>
      <c r="B28" s="1205"/>
      <c r="C28" s="1205"/>
      <c r="D28" s="120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5"/>
      <c r="B29" s="1205"/>
      <c r="C29" s="120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5"/>
      <c r="B30" s="120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9" t="s">
        <v>491</v>
      </c>
      <c r="G2" s="1200"/>
      <c r="H2" s="1201"/>
      <c r="I2" s="641"/>
    </row>
    <row r="3" spans="1:20" ht="3" customHeight="1"/>
    <row r="4" spans="1:20" s="571" customFormat="1" ht="11.25">
      <c r="A4" s="591"/>
      <c r="B4" s="591"/>
      <c r="C4" s="591"/>
      <c r="D4" s="591"/>
      <c r="F4" s="1160" t="s">
        <v>454</v>
      </c>
      <c r="G4" s="1160"/>
      <c r="H4" s="1160"/>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15.12.2020</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t="str">
        <f>IF('Перечень тарифов'!R21="","наименование отсутствует","" &amp; 'Перечень тарифов'!R21 &amp; "")</f>
        <v>наименование отсутствует</v>
      </c>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t="str">
        <f>IF(Территории!H13="","","" &amp; Территории!H13 &amp; "")</f>
        <v>городской округ Самара</v>
      </c>
      <c r="I12" s="582" t="s">
        <v>500</v>
      </c>
      <c r="J12" s="616"/>
      <c r="K12" s="591"/>
      <c r="L12" s="591"/>
      <c r="M12" s="591"/>
      <c r="N12" s="591"/>
      <c r="O12" s="591"/>
      <c r="P12" s="591"/>
      <c r="Q12" s="591"/>
      <c r="R12" s="591"/>
      <c r="S12" s="591"/>
      <c r="T12" s="591"/>
    </row>
    <row r="13" spans="1:20" s="571" customFormat="1" ht="56.25">
      <c r="A13" s="1203"/>
      <c r="B13" s="1203"/>
      <c r="C13" s="1203"/>
      <c r="D13" s="624">
        <v>1</v>
      </c>
      <c r="F13" s="617" t="str">
        <f>"4."&amp;mergeValue(A13) &amp;"."&amp;mergeValue(B13)&amp;"."&amp;mergeValue(C13)&amp;"."&amp;mergeValue(D13)</f>
        <v>4.1.1.1.1</v>
      </c>
      <c r="G13" s="634" t="s">
        <v>498</v>
      </c>
      <c r="H13" s="605" t="str">
        <f>IF(Территории!R14="","","" &amp; Территории!R14 &amp; "")</f>
        <v>городской округ Самара (36701000)</v>
      </c>
      <c r="I13" s="1106" t="s">
        <v>591</v>
      </c>
      <c r="J13" s="616"/>
      <c r="K13" s="591"/>
      <c r="L13" s="591"/>
      <c r="M13" s="591"/>
      <c r="N13" s="591"/>
      <c r="O13" s="591"/>
      <c r="P13" s="591"/>
      <c r="Q13" s="591"/>
      <c r="R13" s="591"/>
      <c r="S13" s="591"/>
      <c r="T13" s="591"/>
    </row>
    <row r="14" spans="1:20" s="614" customFormat="1" ht="3" customHeight="1">
      <c r="A14" s="615"/>
      <c r="B14" s="615"/>
      <c r="C14" s="615"/>
      <c r="D14" s="615"/>
      <c r="F14" s="626"/>
      <c r="G14" s="627"/>
      <c r="H14" s="628"/>
      <c r="I14" s="629"/>
      <c r="J14" s="615"/>
      <c r="K14" s="615"/>
      <c r="L14" s="615"/>
      <c r="M14" s="615"/>
      <c r="N14" s="615"/>
      <c r="O14" s="615"/>
      <c r="P14" s="615"/>
      <c r="Q14" s="615"/>
      <c r="R14" s="615"/>
      <c r="S14" s="615"/>
      <c r="T14" s="615"/>
    </row>
    <row r="15" spans="1:20" s="614" customFormat="1" ht="15" customHeight="1">
      <c r="A15" s="615"/>
      <c r="B15" s="615"/>
      <c r="C15" s="615"/>
      <c r="D15" s="615"/>
      <c r="F15" s="613"/>
      <c r="G15" s="1198" t="s">
        <v>593</v>
      </c>
      <c r="H15" s="1198"/>
      <c r="I15" s="595"/>
      <c r="J15" s="615"/>
      <c r="K15" s="615"/>
      <c r="L15" s="615"/>
      <c r="M15" s="615"/>
      <c r="N15" s="615"/>
      <c r="O15" s="615"/>
      <c r="P15" s="615"/>
      <c r="Q15" s="615"/>
      <c r="R15" s="615"/>
      <c r="S15" s="615"/>
      <c r="T15" s="615"/>
    </row>
  </sheetData>
  <sheetProtection algorithmName="SHA-512" hashValue="CmcWGrDRvT95Ph/HZVZ0PHnFWtAd01wMjpxJDVq/Jh7MYYaQeYuJ+l3516l494s38JkFAtbTnzvtOlWA24bY7A==" saltValue="5XZgFTmVwwmCQN2BJhFIM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BE34"/>
  <sheetViews>
    <sheetView showGridLines="0" topLeftCell="AC4" zoomScaleNormal="100" workbookViewId="0">
      <selection activeCell="AO28" sqref="AO28:AO29"/>
    </sheetView>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customWidth="1"/>
    <col min="22" max="22" width="23.7109375" style="1062" customWidth="1"/>
    <col min="23" max="24" width="1.7109375" style="1062" hidden="1" customWidth="1"/>
    <col min="25" max="25" width="11.7109375" style="1062" customWidth="1"/>
    <col min="26" max="26" width="3.7109375" style="1062" customWidth="1"/>
    <col min="27" max="27" width="11.7109375" style="1062" customWidth="1"/>
    <col min="28" max="28" width="8.5703125" style="1062" customWidth="1"/>
    <col min="29" max="29" width="23.7109375" style="1062" customWidth="1"/>
    <col min="30" max="31" width="1.7109375" style="1062" hidden="1" customWidth="1"/>
    <col min="32" max="32" width="11.7109375" style="1062" customWidth="1"/>
    <col min="33" max="33" width="3.7109375" style="1062" customWidth="1"/>
    <col min="34" max="34" width="11.7109375" style="1062" customWidth="1"/>
    <col min="35" max="35" width="8.5703125" style="1062" customWidth="1"/>
    <col min="36" max="36" width="23.7109375" style="1062" customWidth="1"/>
    <col min="37" max="38" width="1.7109375" style="1062" hidden="1" customWidth="1"/>
    <col min="39" max="39" width="11.7109375" style="1062" customWidth="1"/>
    <col min="40" max="40" width="3.7109375" style="1062" customWidth="1"/>
    <col min="41" max="41" width="11.7109375" style="1062" customWidth="1"/>
    <col min="42" max="42" width="8.5703125" style="1062" hidden="1" customWidth="1"/>
    <col min="43" max="43" width="4.7109375" style="524" customWidth="1"/>
    <col min="44" max="44" width="115.7109375" style="524" customWidth="1"/>
    <col min="45" max="56" width="10.5703125" style="586"/>
    <col min="57" max="277" width="10.5703125" style="524"/>
    <col min="278" max="285" width="0" style="524" hidden="1" customWidth="1"/>
    <col min="286" max="288" width="3.7109375" style="524" customWidth="1"/>
    <col min="289" max="289" width="12.7109375" style="524" customWidth="1"/>
    <col min="290" max="290" width="47.42578125" style="524" customWidth="1"/>
    <col min="291" max="294" width="0" style="524" hidden="1" customWidth="1"/>
    <col min="295" max="295" width="11.7109375" style="524" customWidth="1"/>
    <col min="296" max="296" width="6.42578125" style="524" bestFit="1" customWidth="1"/>
    <col min="297" max="297" width="11.7109375" style="524" customWidth="1"/>
    <col min="298" max="298" width="0" style="524" hidden="1" customWidth="1"/>
    <col min="299" max="299" width="3.7109375" style="524" customWidth="1"/>
    <col min="300" max="300" width="11.140625" style="524" bestFit="1" customWidth="1"/>
    <col min="301" max="533" width="10.5703125" style="524"/>
    <col min="534" max="541" width="0" style="524" hidden="1" customWidth="1"/>
    <col min="542" max="544" width="3.7109375" style="524" customWidth="1"/>
    <col min="545" max="545" width="12.7109375" style="524" customWidth="1"/>
    <col min="546" max="546" width="47.42578125" style="524" customWidth="1"/>
    <col min="547" max="550" width="0" style="524" hidden="1" customWidth="1"/>
    <col min="551" max="551" width="11.7109375" style="524" customWidth="1"/>
    <col min="552" max="552" width="6.42578125" style="524" bestFit="1" customWidth="1"/>
    <col min="553" max="553" width="11.7109375" style="524" customWidth="1"/>
    <col min="554" max="554" width="0" style="524" hidden="1" customWidth="1"/>
    <col min="555" max="555" width="3.7109375" style="524" customWidth="1"/>
    <col min="556" max="556" width="11.140625" style="524" bestFit="1" customWidth="1"/>
    <col min="557" max="789" width="10.5703125" style="524"/>
    <col min="790" max="797" width="0" style="524" hidden="1" customWidth="1"/>
    <col min="798" max="800" width="3.7109375" style="524" customWidth="1"/>
    <col min="801" max="801" width="12.7109375" style="524" customWidth="1"/>
    <col min="802" max="802" width="47.42578125" style="524" customWidth="1"/>
    <col min="803" max="806" width="0" style="524" hidden="1" customWidth="1"/>
    <col min="807" max="807" width="11.7109375" style="524" customWidth="1"/>
    <col min="808" max="808" width="6.42578125" style="524" bestFit="1" customWidth="1"/>
    <col min="809" max="809" width="11.7109375" style="524" customWidth="1"/>
    <col min="810" max="810" width="0" style="524" hidden="1" customWidth="1"/>
    <col min="811" max="811" width="3.7109375" style="524" customWidth="1"/>
    <col min="812" max="812" width="11.140625" style="524" bestFit="1" customWidth="1"/>
    <col min="813" max="1045" width="10.5703125" style="524"/>
    <col min="1046" max="1053" width="0" style="524" hidden="1" customWidth="1"/>
    <col min="1054" max="1056" width="3.7109375" style="524" customWidth="1"/>
    <col min="1057" max="1057" width="12.7109375" style="524" customWidth="1"/>
    <col min="1058" max="1058" width="47.42578125" style="524" customWidth="1"/>
    <col min="1059" max="1062" width="0" style="524" hidden="1" customWidth="1"/>
    <col min="1063" max="1063" width="11.7109375" style="524" customWidth="1"/>
    <col min="1064" max="1064" width="6.42578125" style="524" bestFit="1" customWidth="1"/>
    <col min="1065" max="1065" width="11.7109375" style="524" customWidth="1"/>
    <col min="1066" max="1066" width="0" style="524" hidden="1" customWidth="1"/>
    <col min="1067" max="1067" width="3.7109375" style="524" customWidth="1"/>
    <col min="1068" max="1068" width="11.140625" style="524" bestFit="1" customWidth="1"/>
    <col min="1069" max="1301" width="10.5703125" style="524"/>
    <col min="1302" max="1309" width="0" style="524" hidden="1" customWidth="1"/>
    <col min="1310" max="1312" width="3.7109375" style="524" customWidth="1"/>
    <col min="1313" max="1313" width="12.7109375" style="524" customWidth="1"/>
    <col min="1314" max="1314" width="47.42578125" style="524" customWidth="1"/>
    <col min="1315" max="1318" width="0" style="524" hidden="1" customWidth="1"/>
    <col min="1319" max="1319" width="11.7109375" style="524" customWidth="1"/>
    <col min="1320" max="1320" width="6.42578125" style="524" bestFit="1" customWidth="1"/>
    <col min="1321" max="1321" width="11.7109375" style="524" customWidth="1"/>
    <col min="1322" max="1322" width="0" style="524" hidden="1" customWidth="1"/>
    <col min="1323" max="1323" width="3.7109375" style="524" customWidth="1"/>
    <col min="1324" max="1324" width="11.140625" style="524" bestFit="1" customWidth="1"/>
    <col min="1325" max="1557" width="10.5703125" style="524"/>
    <col min="1558" max="1565" width="0" style="524" hidden="1" customWidth="1"/>
    <col min="1566" max="1568" width="3.7109375" style="524" customWidth="1"/>
    <col min="1569" max="1569" width="12.7109375" style="524" customWidth="1"/>
    <col min="1570" max="1570" width="47.42578125" style="524" customWidth="1"/>
    <col min="1571" max="1574" width="0" style="524" hidden="1" customWidth="1"/>
    <col min="1575" max="1575" width="11.7109375" style="524" customWidth="1"/>
    <col min="1576" max="1576" width="6.42578125" style="524" bestFit="1" customWidth="1"/>
    <col min="1577" max="1577" width="11.7109375" style="524" customWidth="1"/>
    <col min="1578" max="1578" width="0" style="524" hidden="1" customWidth="1"/>
    <col min="1579" max="1579" width="3.7109375" style="524" customWidth="1"/>
    <col min="1580" max="1580" width="11.140625" style="524" bestFit="1" customWidth="1"/>
    <col min="1581" max="1813" width="10.5703125" style="524"/>
    <col min="1814" max="1821" width="0" style="524" hidden="1" customWidth="1"/>
    <col min="1822" max="1824" width="3.7109375" style="524" customWidth="1"/>
    <col min="1825" max="1825" width="12.7109375" style="524" customWidth="1"/>
    <col min="1826" max="1826" width="47.42578125" style="524" customWidth="1"/>
    <col min="1827" max="1830" width="0" style="524" hidden="1" customWidth="1"/>
    <col min="1831" max="1831" width="11.7109375" style="524" customWidth="1"/>
    <col min="1832" max="1832" width="6.42578125" style="524" bestFit="1" customWidth="1"/>
    <col min="1833" max="1833" width="11.7109375" style="524" customWidth="1"/>
    <col min="1834" max="1834" width="0" style="524" hidden="1" customWidth="1"/>
    <col min="1835" max="1835" width="3.7109375" style="524" customWidth="1"/>
    <col min="1836" max="1836" width="11.140625" style="524" bestFit="1" customWidth="1"/>
    <col min="1837" max="2069" width="10.5703125" style="524"/>
    <col min="2070" max="2077" width="0" style="524" hidden="1" customWidth="1"/>
    <col min="2078" max="2080" width="3.7109375" style="524" customWidth="1"/>
    <col min="2081" max="2081" width="12.7109375" style="524" customWidth="1"/>
    <col min="2082" max="2082" width="47.42578125" style="524" customWidth="1"/>
    <col min="2083" max="2086" width="0" style="524" hidden="1" customWidth="1"/>
    <col min="2087" max="2087" width="11.7109375" style="524" customWidth="1"/>
    <col min="2088" max="2088" width="6.42578125" style="524" bestFit="1" customWidth="1"/>
    <col min="2089" max="2089" width="11.7109375" style="524" customWidth="1"/>
    <col min="2090" max="2090" width="0" style="524" hidden="1" customWidth="1"/>
    <col min="2091" max="2091" width="3.7109375" style="524" customWidth="1"/>
    <col min="2092" max="2092" width="11.140625" style="524" bestFit="1" customWidth="1"/>
    <col min="2093" max="2325" width="10.5703125" style="524"/>
    <col min="2326" max="2333" width="0" style="524" hidden="1" customWidth="1"/>
    <col min="2334" max="2336" width="3.7109375" style="524" customWidth="1"/>
    <col min="2337" max="2337" width="12.7109375" style="524" customWidth="1"/>
    <col min="2338" max="2338" width="47.42578125" style="524" customWidth="1"/>
    <col min="2339" max="2342" width="0" style="524" hidden="1" customWidth="1"/>
    <col min="2343" max="2343" width="11.7109375" style="524" customWidth="1"/>
    <col min="2344" max="2344" width="6.42578125" style="524" bestFit="1" customWidth="1"/>
    <col min="2345" max="2345" width="11.7109375" style="524" customWidth="1"/>
    <col min="2346" max="2346" width="0" style="524" hidden="1" customWidth="1"/>
    <col min="2347" max="2347" width="3.7109375" style="524" customWidth="1"/>
    <col min="2348" max="2348" width="11.140625" style="524" bestFit="1" customWidth="1"/>
    <col min="2349" max="2581" width="10.5703125" style="524"/>
    <col min="2582" max="2589" width="0" style="524" hidden="1" customWidth="1"/>
    <col min="2590" max="2592" width="3.7109375" style="524" customWidth="1"/>
    <col min="2593" max="2593" width="12.7109375" style="524" customWidth="1"/>
    <col min="2594" max="2594" width="47.42578125" style="524" customWidth="1"/>
    <col min="2595" max="2598" width="0" style="524" hidden="1" customWidth="1"/>
    <col min="2599" max="2599" width="11.7109375" style="524" customWidth="1"/>
    <col min="2600" max="2600" width="6.42578125" style="524" bestFit="1" customWidth="1"/>
    <col min="2601" max="2601" width="11.7109375" style="524" customWidth="1"/>
    <col min="2602" max="2602" width="0" style="524" hidden="1" customWidth="1"/>
    <col min="2603" max="2603" width="3.7109375" style="524" customWidth="1"/>
    <col min="2604" max="2604" width="11.140625" style="524" bestFit="1" customWidth="1"/>
    <col min="2605" max="2837" width="10.5703125" style="524"/>
    <col min="2838" max="2845" width="0" style="524" hidden="1" customWidth="1"/>
    <col min="2846" max="2848" width="3.7109375" style="524" customWidth="1"/>
    <col min="2849" max="2849" width="12.7109375" style="524" customWidth="1"/>
    <col min="2850" max="2850" width="47.42578125" style="524" customWidth="1"/>
    <col min="2851" max="2854" width="0" style="524" hidden="1" customWidth="1"/>
    <col min="2855" max="2855" width="11.7109375" style="524" customWidth="1"/>
    <col min="2856" max="2856" width="6.42578125" style="524" bestFit="1" customWidth="1"/>
    <col min="2857" max="2857" width="11.7109375" style="524" customWidth="1"/>
    <col min="2858" max="2858" width="0" style="524" hidden="1" customWidth="1"/>
    <col min="2859" max="2859" width="3.7109375" style="524" customWidth="1"/>
    <col min="2860" max="2860" width="11.140625" style="524" bestFit="1" customWidth="1"/>
    <col min="2861" max="3093" width="10.5703125" style="524"/>
    <col min="3094" max="3101" width="0" style="524" hidden="1" customWidth="1"/>
    <col min="3102" max="3104" width="3.7109375" style="524" customWidth="1"/>
    <col min="3105" max="3105" width="12.7109375" style="524" customWidth="1"/>
    <col min="3106" max="3106" width="47.42578125" style="524" customWidth="1"/>
    <col min="3107" max="3110" width="0" style="524" hidden="1" customWidth="1"/>
    <col min="3111" max="3111" width="11.7109375" style="524" customWidth="1"/>
    <col min="3112" max="3112" width="6.42578125" style="524" bestFit="1" customWidth="1"/>
    <col min="3113" max="3113" width="11.7109375" style="524" customWidth="1"/>
    <col min="3114" max="3114" width="0" style="524" hidden="1" customWidth="1"/>
    <col min="3115" max="3115" width="3.7109375" style="524" customWidth="1"/>
    <col min="3116" max="3116" width="11.140625" style="524" bestFit="1" customWidth="1"/>
    <col min="3117" max="3349" width="10.5703125" style="524"/>
    <col min="3350" max="3357" width="0" style="524" hidden="1" customWidth="1"/>
    <col min="3358" max="3360" width="3.7109375" style="524" customWidth="1"/>
    <col min="3361" max="3361" width="12.7109375" style="524" customWidth="1"/>
    <col min="3362" max="3362" width="47.42578125" style="524" customWidth="1"/>
    <col min="3363" max="3366" width="0" style="524" hidden="1" customWidth="1"/>
    <col min="3367" max="3367" width="11.7109375" style="524" customWidth="1"/>
    <col min="3368" max="3368" width="6.42578125" style="524" bestFit="1" customWidth="1"/>
    <col min="3369" max="3369" width="11.7109375" style="524" customWidth="1"/>
    <col min="3370" max="3370" width="0" style="524" hidden="1" customWidth="1"/>
    <col min="3371" max="3371" width="3.7109375" style="524" customWidth="1"/>
    <col min="3372" max="3372" width="11.140625" style="524" bestFit="1" customWidth="1"/>
    <col min="3373" max="3605" width="10.5703125" style="524"/>
    <col min="3606" max="3613" width="0" style="524" hidden="1" customWidth="1"/>
    <col min="3614" max="3616" width="3.7109375" style="524" customWidth="1"/>
    <col min="3617" max="3617" width="12.7109375" style="524" customWidth="1"/>
    <col min="3618" max="3618" width="47.42578125" style="524" customWidth="1"/>
    <col min="3619" max="3622" width="0" style="524" hidden="1" customWidth="1"/>
    <col min="3623" max="3623" width="11.7109375" style="524" customWidth="1"/>
    <col min="3624" max="3624" width="6.42578125" style="524" bestFit="1" customWidth="1"/>
    <col min="3625" max="3625" width="11.7109375" style="524" customWidth="1"/>
    <col min="3626" max="3626" width="0" style="524" hidden="1" customWidth="1"/>
    <col min="3627" max="3627" width="3.7109375" style="524" customWidth="1"/>
    <col min="3628" max="3628" width="11.140625" style="524" bestFit="1" customWidth="1"/>
    <col min="3629" max="3861" width="10.5703125" style="524"/>
    <col min="3862" max="3869" width="0" style="524" hidden="1" customWidth="1"/>
    <col min="3870" max="3872" width="3.7109375" style="524" customWidth="1"/>
    <col min="3873" max="3873" width="12.7109375" style="524" customWidth="1"/>
    <col min="3874" max="3874" width="47.42578125" style="524" customWidth="1"/>
    <col min="3875" max="3878" width="0" style="524" hidden="1" customWidth="1"/>
    <col min="3879" max="3879" width="11.7109375" style="524" customWidth="1"/>
    <col min="3880" max="3880" width="6.42578125" style="524" bestFit="1" customWidth="1"/>
    <col min="3881" max="3881" width="11.7109375" style="524" customWidth="1"/>
    <col min="3882" max="3882" width="0" style="524" hidden="1" customWidth="1"/>
    <col min="3883" max="3883" width="3.7109375" style="524" customWidth="1"/>
    <col min="3884" max="3884" width="11.140625" style="524" bestFit="1" customWidth="1"/>
    <col min="3885" max="4117" width="10.5703125" style="524"/>
    <col min="4118" max="4125" width="0" style="524" hidden="1" customWidth="1"/>
    <col min="4126" max="4128" width="3.7109375" style="524" customWidth="1"/>
    <col min="4129" max="4129" width="12.7109375" style="524" customWidth="1"/>
    <col min="4130" max="4130" width="47.42578125" style="524" customWidth="1"/>
    <col min="4131" max="4134" width="0" style="524" hidden="1" customWidth="1"/>
    <col min="4135" max="4135" width="11.7109375" style="524" customWidth="1"/>
    <col min="4136" max="4136" width="6.42578125" style="524" bestFit="1" customWidth="1"/>
    <col min="4137" max="4137" width="11.7109375" style="524" customWidth="1"/>
    <col min="4138" max="4138" width="0" style="524" hidden="1" customWidth="1"/>
    <col min="4139" max="4139" width="3.7109375" style="524" customWidth="1"/>
    <col min="4140" max="4140" width="11.140625" style="524" bestFit="1" customWidth="1"/>
    <col min="4141" max="4373" width="10.5703125" style="524"/>
    <col min="4374" max="4381" width="0" style="524" hidden="1" customWidth="1"/>
    <col min="4382" max="4384" width="3.7109375" style="524" customWidth="1"/>
    <col min="4385" max="4385" width="12.7109375" style="524" customWidth="1"/>
    <col min="4386" max="4386" width="47.42578125" style="524" customWidth="1"/>
    <col min="4387" max="4390" width="0" style="524" hidden="1" customWidth="1"/>
    <col min="4391" max="4391" width="11.7109375" style="524" customWidth="1"/>
    <col min="4392" max="4392" width="6.42578125" style="524" bestFit="1" customWidth="1"/>
    <col min="4393" max="4393" width="11.7109375" style="524" customWidth="1"/>
    <col min="4394" max="4394" width="0" style="524" hidden="1" customWidth="1"/>
    <col min="4395" max="4395" width="3.7109375" style="524" customWidth="1"/>
    <col min="4396" max="4396" width="11.140625" style="524" bestFit="1" customWidth="1"/>
    <col min="4397" max="4629" width="10.5703125" style="524"/>
    <col min="4630" max="4637" width="0" style="524" hidden="1" customWidth="1"/>
    <col min="4638" max="4640" width="3.7109375" style="524" customWidth="1"/>
    <col min="4641" max="4641" width="12.7109375" style="524" customWidth="1"/>
    <col min="4642" max="4642" width="47.42578125" style="524" customWidth="1"/>
    <col min="4643" max="4646" width="0" style="524" hidden="1" customWidth="1"/>
    <col min="4647" max="4647" width="11.7109375" style="524" customWidth="1"/>
    <col min="4648" max="4648" width="6.42578125" style="524" bestFit="1" customWidth="1"/>
    <col min="4649" max="4649" width="11.7109375" style="524" customWidth="1"/>
    <col min="4650" max="4650" width="0" style="524" hidden="1" customWidth="1"/>
    <col min="4651" max="4651" width="3.7109375" style="524" customWidth="1"/>
    <col min="4652" max="4652" width="11.140625" style="524" bestFit="1" customWidth="1"/>
    <col min="4653" max="4885" width="10.5703125" style="524"/>
    <col min="4886" max="4893" width="0" style="524" hidden="1" customWidth="1"/>
    <col min="4894" max="4896" width="3.7109375" style="524" customWidth="1"/>
    <col min="4897" max="4897" width="12.7109375" style="524" customWidth="1"/>
    <col min="4898" max="4898" width="47.42578125" style="524" customWidth="1"/>
    <col min="4899" max="4902" width="0" style="524" hidden="1" customWidth="1"/>
    <col min="4903" max="4903" width="11.7109375" style="524" customWidth="1"/>
    <col min="4904" max="4904" width="6.42578125" style="524" bestFit="1" customWidth="1"/>
    <col min="4905" max="4905" width="11.7109375" style="524" customWidth="1"/>
    <col min="4906" max="4906" width="0" style="524" hidden="1" customWidth="1"/>
    <col min="4907" max="4907" width="3.7109375" style="524" customWidth="1"/>
    <col min="4908" max="4908" width="11.140625" style="524" bestFit="1" customWidth="1"/>
    <col min="4909" max="5141" width="10.5703125" style="524"/>
    <col min="5142" max="5149" width="0" style="524" hidden="1" customWidth="1"/>
    <col min="5150" max="5152" width="3.7109375" style="524" customWidth="1"/>
    <col min="5153" max="5153" width="12.7109375" style="524" customWidth="1"/>
    <col min="5154" max="5154" width="47.42578125" style="524" customWidth="1"/>
    <col min="5155" max="5158" width="0" style="524" hidden="1" customWidth="1"/>
    <col min="5159" max="5159" width="11.7109375" style="524" customWidth="1"/>
    <col min="5160" max="5160" width="6.42578125" style="524" bestFit="1" customWidth="1"/>
    <col min="5161" max="5161" width="11.7109375" style="524" customWidth="1"/>
    <col min="5162" max="5162" width="0" style="524" hidden="1" customWidth="1"/>
    <col min="5163" max="5163" width="3.7109375" style="524" customWidth="1"/>
    <col min="5164" max="5164" width="11.140625" style="524" bestFit="1" customWidth="1"/>
    <col min="5165" max="5397" width="10.5703125" style="524"/>
    <col min="5398" max="5405" width="0" style="524" hidden="1" customWidth="1"/>
    <col min="5406" max="5408" width="3.7109375" style="524" customWidth="1"/>
    <col min="5409" max="5409" width="12.7109375" style="524" customWidth="1"/>
    <col min="5410" max="5410" width="47.42578125" style="524" customWidth="1"/>
    <col min="5411" max="5414" width="0" style="524" hidden="1" customWidth="1"/>
    <col min="5415" max="5415" width="11.7109375" style="524" customWidth="1"/>
    <col min="5416" max="5416" width="6.42578125" style="524" bestFit="1" customWidth="1"/>
    <col min="5417" max="5417" width="11.7109375" style="524" customWidth="1"/>
    <col min="5418" max="5418" width="0" style="524" hidden="1" customWidth="1"/>
    <col min="5419" max="5419" width="3.7109375" style="524" customWidth="1"/>
    <col min="5420" max="5420" width="11.140625" style="524" bestFit="1" customWidth="1"/>
    <col min="5421" max="5653" width="10.5703125" style="524"/>
    <col min="5654" max="5661" width="0" style="524" hidden="1" customWidth="1"/>
    <col min="5662" max="5664" width="3.7109375" style="524" customWidth="1"/>
    <col min="5665" max="5665" width="12.7109375" style="524" customWidth="1"/>
    <col min="5666" max="5666" width="47.42578125" style="524" customWidth="1"/>
    <col min="5667" max="5670" width="0" style="524" hidden="1" customWidth="1"/>
    <col min="5671" max="5671" width="11.7109375" style="524" customWidth="1"/>
    <col min="5672" max="5672" width="6.42578125" style="524" bestFit="1" customWidth="1"/>
    <col min="5673" max="5673" width="11.7109375" style="524" customWidth="1"/>
    <col min="5674" max="5674" width="0" style="524" hidden="1" customWidth="1"/>
    <col min="5675" max="5675" width="3.7109375" style="524" customWidth="1"/>
    <col min="5676" max="5676" width="11.140625" style="524" bestFit="1" customWidth="1"/>
    <col min="5677" max="5909" width="10.5703125" style="524"/>
    <col min="5910" max="5917" width="0" style="524" hidden="1" customWidth="1"/>
    <col min="5918" max="5920" width="3.7109375" style="524" customWidth="1"/>
    <col min="5921" max="5921" width="12.7109375" style="524" customWidth="1"/>
    <col min="5922" max="5922" width="47.42578125" style="524" customWidth="1"/>
    <col min="5923" max="5926" width="0" style="524" hidden="1" customWidth="1"/>
    <col min="5927" max="5927" width="11.7109375" style="524" customWidth="1"/>
    <col min="5928" max="5928" width="6.42578125" style="524" bestFit="1" customWidth="1"/>
    <col min="5929" max="5929" width="11.7109375" style="524" customWidth="1"/>
    <col min="5930" max="5930" width="0" style="524" hidden="1" customWidth="1"/>
    <col min="5931" max="5931" width="3.7109375" style="524" customWidth="1"/>
    <col min="5932" max="5932" width="11.140625" style="524" bestFit="1" customWidth="1"/>
    <col min="5933" max="6165" width="10.5703125" style="524"/>
    <col min="6166" max="6173" width="0" style="524" hidden="1" customWidth="1"/>
    <col min="6174" max="6176" width="3.7109375" style="524" customWidth="1"/>
    <col min="6177" max="6177" width="12.7109375" style="524" customWidth="1"/>
    <col min="6178" max="6178" width="47.42578125" style="524" customWidth="1"/>
    <col min="6179" max="6182" width="0" style="524" hidden="1" customWidth="1"/>
    <col min="6183" max="6183" width="11.7109375" style="524" customWidth="1"/>
    <col min="6184" max="6184" width="6.42578125" style="524" bestFit="1" customWidth="1"/>
    <col min="6185" max="6185" width="11.7109375" style="524" customWidth="1"/>
    <col min="6186" max="6186" width="0" style="524" hidden="1" customWidth="1"/>
    <col min="6187" max="6187" width="3.7109375" style="524" customWidth="1"/>
    <col min="6188" max="6188" width="11.140625" style="524" bestFit="1" customWidth="1"/>
    <col min="6189" max="6421" width="10.5703125" style="524"/>
    <col min="6422" max="6429" width="0" style="524" hidden="1" customWidth="1"/>
    <col min="6430" max="6432" width="3.7109375" style="524" customWidth="1"/>
    <col min="6433" max="6433" width="12.7109375" style="524" customWidth="1"/>
    <col min="6434" max="6434" width="47.42578125" style="524" customWidth="1"/>
    <col min="6435" max="6438" width="0" style="524" hidden="1" customWidth="1"/>
    <col min="6439" max="6439" width="11.7109375" style="524" customWidth="1"/>
    <col min="6440" max="6440" width="6.42578125" style="524" bestFit="1" customWidth="1"/>
    <col min="6441" max="6441" width="11.7109375" style="524" customWidth="1"/>
    <col min="6442" max="6442" width="0" style="524" hidden="1" customWidth="1"/>
    <col min="6443" max="6443" width="3.7109375" style="524" customWidth="1"/>
    <col min="6444" max="6444" width="11.140625" style="524" bestFit="1" customWidth="1"/>
    <col min="6445" max="6677" width="10.5703125" style="524"/>
    <col min="6678" max="6685" width="0" style="524" hidden="1" customWidth="1"/>
    <col min="6686" max="6688" width="3.7109375" style="524" customWidth="1"/>
    <col min="6689" max="6689" width="12.7109375" style="524" customWidth="1"/>
    <col min="6690" max="6690" width="47.42578125" style="524" customWidth="1"/>
    <col min="6691" max="6694" width="0" style="524" hidden="1" customWidth="1"/>
    <col min="6695" max="6695" width="11.7109375" style="524" customWidth="1"/>
    <col min="6696" max="6696" width="6.42578125" style="524" bestFit="1" customWidth="1"/>
    <col min="6697" max="6697" width="11.7109375" style="524" customWidth="1"/>
    <col min="6698" max="6698" width="0" style="524" hidden="1" customWidth="1"/>
    <col min="6699" max="6699" width="3.7109375" style="524" customWidth="1"/>
    <col min="6700" max="6700" width="11.140625" style="524" bestFit="1" customWidth="1"/>
    <col min="6701" max="6933" width="10.5703125" style="524"/>
    <col min="6934" max="6941" width="0" style="524" hidden="1" customWidth="1"/>
    <col min="6942" max="6944" width="3.7109375" style="524" customWidth="1"/>
    <col min="6945" max="6945" width="12.7109375" style="524" customWidth="1"/>
    <col min="6946" max="6946" width="47.42578125" style="524" customWidth="1"/>
    <col min="6947" max="6950" width="0" style="524" hidden="1" customWidth="1"/>
    <col min="6951" max="6951" width="11.7109375" style="524" customWidth="1"/>
    <col min="6952" max="6952" width="6.42578125" style="524" bestFit="1" customWidth="1"/>
    <col min="6953" max="6953" width="11.7109375" style="524" customWidth="1"/>
    <col min="6954" max="6954" width="0" style="524" hidden="1" customWidth="1"/>
    <col min="6955" max="6955" width="3.7109375" style="524" customWidth="1"/>
    <col min="6956" max="6956" width="11.140625" style="524" bestFit="1" customWidth="1"/>
    <col min="6957" max="7189" width="10.5703125" style="524"/>
    <col min="7190" max="7197" width="0" style="524" hidden="1" customWidth="1"/>
    <col min="7198" max="7200" width="3.7109375" style="524" customWidth="1"/>
    <col min="7201" max="7201" width="12.7109375" style="524" customWidth="1"/>
    <col min="7202" max="7202" width="47.42578125" style="524" customWidth="1"/>
    <col min="7203" max="7206" width="0" style="524" hidden="1" customWidth="1"/>
    <col min="7207" max="7207" width="11.7109375" style="524" customWidth="1"/>
    <col min="7208" max="7208" width="6.42578125" style="524" bestFit="1" customWidth="1"/>
    <col min="7209" max="7209" width="11.7109375" style="524" customWidth="1"/>
    <col min="7210" max="7210" width="0" style="524" hidden="1" customWidth="1"/>
    <col min="7211" max="7211" width="3.7109375" style="524" customWidth="1"/>
    <col min="7212" max="7212" width="11.140625" style="524" bestFit="1" customWidth="1"/>
    <col min="7213" max="7445" width="10.5703125" style="524"/>
    <col min="7446" max="7453" width="0" style="524" hidden="1" customWidth="1"/>
    <col min="7454" max="7456" width="3.7109375" style="524" customWidth="1"/>
    <col min="7457" max="7457" width="12.7109375" style="524" customWidth="1"/>
    <col min="7458" max="7458" width="47.42578125" style="524" customWidth="1"/>
    <col min="7459" max="7462" width="0" style="524" hidden="1" customWidth="1"/>
    <col min="7463" max="7463" width="11.7109375" style="524" customWidth="1"/>
    <col min="7464" max="7464" width="6.42578125" style="524" bestFit="1" customWidth="1"/>
    <col min="7465" max="7465" width="11.7109375" style="524" customWidth="1"/>
    <col min="7466" max="7466" width="0" style="524" hidden="1" customWidth="1"/>
    <col min="7467" max="7467" width="3.7109375" style="524" customWidth="1"/>
    <col min="7468" max="7468" width="11.140625" style="524" bestFit="1" customWidth="1"/>
    <col min="7469" max="7701" width="10.5703125" style="524"/>
    <col min="7702" max="7709" width="0" style="524" hidden="1" customWidth="1"/>
    <col min="7710" max="7712" width="3.7109375" style="524" customWidth="1"/>
    <col min="7713" max="7713" width="12.7109375" style="524" customWidth="1"/>
    <col min="7714" max="7714" width="47.42578125" style="524" customWidth="1"/>
    <col min="7715" max="7718" width="0" style="524" hidden="1" customWidth="1"/>
    <col min="7719" max="7719" width="11.7109375" style="524" customWidth="1"/>
    <col min="7720" max="7720" width="6.42578125" style="524" bestFit="1" customWidth="1"/>
    <col min="7721" max="7721" width="11.7109375" style="524" customWidth="1"/>
    <col min="7722" max="7722" width="0" style="524" hidden="1" customWidth="1"/>
    <col min="7723" max="7723" width="3.7109375" style="524" customWidth="1"/>
    <col min="7724" max="7724" width="11.140625" style="524" bestFit="1" customWidth="1"/>
    <col min="7725" max="7957" width="10.5703125" style="524"/>
    <col min="7958" max="7965" width="0" style="524" hidden="1" customWidth="1"/>
    <col min="7966" max="7968" width="3.7109375" style="524" customWidth="1"/>
    <col min="7969" max="7969" width="12.7109375" style="524" customWidth="1"/>
    <col min="7970" max="7970" width="47.42578125" style="524" customWidth="1"/>
    <col min="7971" max="7974" width="0" style="524" hidden="1" customWidth="1"/>
    <col min="7975" max="7975" width="11.7109375" style="524" customWidth="1"/>
    <col min="7976" max="7976" width="6.42578125" style="524" bestFit="1" customWidth="1"/>
    <col min="7977" max="7977" width="11.7109375" style="524" customWidth="1"/>
    <col min="7978" max="7978" width="0" style="524" hidden="1" customWidth="1"/>
    <col min="7979" max="7979" width="3.7109375" style="524" customWidth="1"/>
    <col min="7980" max="7980" width="11.140625" style="524" bestFit="1" customWidth="1"/>
    <col min="7981" max="8213" width="10.5703125" style="524"/>
    <col min="8214" max="8221" width="0" style="524" hidden="1" customWidth="1"/>
    <col min="8222" max="8224" width="3.7109375" style="524" customWidth="1"/>
    <col min="8225" max="8225" width="12.7109375" style="524" customWidth="1"/>
    <col min="8226" max="8226" width="47.42578125" style="524" customWidth="1"/>
    <col min="8227" max="8230" width="0" style="524" hidden="1" customWidth="1"/>
    <col min="8231" max="8231" width="11.7109375" style="524" customWidth="1"/>
    <col min="8232" max="8232" width="6.42578125" style="524" bestFit="1" customWidth="1"/>
    <col min="8233" max="8233" width="11.7109375" style="524" customWidth="1"/>
    <col min="8234" max="8234" width="0" style="524" hidden="1" customWidth="1"/>
    <col min="8235" max="8235" width="3.7109375" style="524" customWidth="1"/>
    <col min="8236" max="8236" width="11.140625" style="524" bestFit="1" customWidth="1"/>
    <col min="8237" max="8469" width="10.5703125" style="524"/>
    <col min="8470" max="8477" width="0" style="524" hidden="1" customWidth="1"/>
    <col min="8478" max="8480" width="3.7109375" style="524" customWidth="1"/>
    <col min="8481" max="8481" width="12.7109375" style="524" customWidth="1"/>
    <col min="8482" max="8482" width="47.42578125" style="524" customWidth="1"/>
    <col min="8483" max="8486" width="0" style="524" hidden="1" customWidth="1"/>
    <col min="8487" max="8487" width="11.7109375" style="524" customWidth="1"/>
    <col min="8488" max="8488" width="6.42578125" style="524" bestFit="1" customWidth="1"/>
    <col min="8489" max="8489" width="11.7109375" style="524" customWidth="1"/>
    <col min="8490" max="8490" width="0" style="524" hidden="1" customWidth="1"/>
    <col min="8491" max="8491" width="3.7109375" style="524" customWidth="1"/>
    <col min="8492" max="8492" width="11.140625" style="524" bestFit="1" customWidth="1"/>
    <col min="8493" max="8725" width="10.5703125" style="524"/>
    <col min="8726" max="8733" width="0" style="524" hidden="1" customWidth="1"/>
    <col min="8734" max="8736" width="3.7109375" style="524" customWidth="1"/>
    <col min="8737" max="8737" width="12.7109375" style="524" customWidth="1"/>
    <col min="8738" max="8738" width="47.42578125" style="524" customWidth="1"/>
    <col min="8739" max="8742" width="0" style="524" hidden="1" customWidth="1"/>
    <col min="8743" max="8743" width="11.7109375" style="524" customWidth="1"/>
    <col min="8744" max="8744" width="6.42578125" style="524" bestFit="1" customWidth="1"/>
    <col min="8745" max="8745" width="11.7109375" style="524" customWidth="1"/>
    <col min="8746" max="8746" width="0" style="524" hidden="1" customWidth="1"/>
    <col min="8747" max="8747" width="3.7109375" style="524" customWidth="1"/>
    <col min="8748" max="8748" width="11.140625" style="524" bestFit="1" customWidth="1"/>
    <col min="8749" max="8981" width="10.5703125" style="524"/>
    <col min="8982" max="8989" width="0" style="524" hidden="1" customWidth="1"/>
    <col min="8990" max="8992" width="3.7109375" style="524" customWidth="1"/>
    <col min="8993" max="8993" width="12.7109375" style="524" customWidth="1"/>
    <col min="8994" max="8994" width="47.42578125" style="524" customWidth="1"/>
    <col min="8995" max="8998" width="0" style="524" hidden="1" customWidth="1"/>
    <col min="8999" max="8999" width="11.7109375" style="524" customWidth="1"/>
    <col min="9000" max="9000" width="6.42578125" style="524" bestFit="1" customWidth="1"/>
    <col min="9001" max="9001" width="11.7109375" style="524" customWidth="1"/>
    <col min="9002" max="9002" width="0" style="524" hidden="1" customWidth="1"/>
    <col min="9003" max="9003" width="3.7109375" style="524" customWidth="1"/>
    <col min="9004" max="9004" width="11.140625" style="524" bestFit="1" customWidth="1"/>
    <col min="9005" max="9237" width="10.5703125" style="524"/>
    <col min="9238" max="9245" width="0" style="524" hidden="1" customWidth="1"/>
    <col min="9246" max="9248" width="3.7109375" style="524" customWidth="1"/>
    <col min="9249" max="9249" width="12.7109375" style="524" customWidth="1"/>
    <col min="9250" max="9250" width="47.42578125" style="524" customWidth="1"/>
    <col min="9251" max="9254" width="0" style="524" hidden="1" customWidth="1"/>
    <col min="9255" max="9255" width="11.7109375" style="524" customWidth="1"/>
    <col min="9256" max="9256" width="6.42578125" style="524" bestFit="1" customWidth="1"/>
    <col min="9257" max="9257" width="11.7109375" style="524" customWidth="1"/>
    <col min="9258" max="9258" width="0" style="524" hidden="1" customWidth="1"/>
    <col min="9259" max="9259" width="3.7109375" style="524" customWidth="1"/>
    <col min="9260" max="9260" width="11.140625" style="524" bestFit="1" customWidth="1"/>
    <col min="9261" max="9493" width="10.5703125" style="524"/>
    <col min="9494" max="9501" width="0" style="524" hidden="1" customWidth="1"/>
    <col min="9502" max="9504" width="3.7109375" style="524" customWidth="1"/>
    <col min="9505" max="9505" width="12.7109375" style="524" customWidth="1"/>
    <col min="9506" max="9506" width="47.42578125" style="524" customWidth="1"/>
    <col min="9507" max="9510" width="0" style="524" hidden="1" customWidth="1"/>
    <col min="9511" max="9511" width="11.7109375" style="524" customWidth="1"/>
    <col min="9512" max="9512" width="6.42578125" style="524" bestFit="1" customWidth="1"/>
    <col min="9513" max="9513" width="11.7109375" style="524" customWidth="1"/>
    <col min="9514" max="9514" width="0" style="524" hidden="1" customWidth="1"/>
    <col min="9515" max="9515" width="3.7109375" style="524" customWidth="1"/>
    <col min="9516" max="9516" width="11.140625" style="524" bestFit="1" customWidth="1"/>
    <col min="9517" max="9749" width="10.5703125" style="524"/>
    <col min="9750" max="9757" width="0" style="524" hidden="1" customWidth="1"/>
    <col min="9758" max="9760" width="3.7109375" style="524" customWidth="1"/>
    <col min="9761" max="9761" width="12.7109375" style="524" customWidth="1"/>
    <col min="9762" max="9762" width="47.42578125" style="524" customWidth="1"/>
    <col min="9763" max="9766" width="0" style="524" hidden="1" customWidth="1"/>
    <col min="9767" max="9767" width="11.7109375" style="524" customWidth="1"/>
    <col min="9768" max="9768" width="6.42578125" style="524" bestFit="1" customWidth="1"/>
    <col min="9769" max="9769" width="11.7109375" style="524" customWidth="1"/>
    <col min="9770" max="9770" width="0" style="524" hidden="1" customWidth="1"/>
    <col min="9771" max="9771" width="3.7109375" style="524" customWidth="1"/>
    <col min="9772" max="9772" width="11.140625" style="524" bestFit="1" customWidth="1"/>
    <col min="9773" max="10005" width="10.5703125" style="524"/>
    <col min="10006" max="10013" width="0" style="524" hidden="1" customWidth="1"/>
    <col min="10014" max="10016" width="3.7109375" style="524" customWidth="1"/>
    <col min="10017" max="10017" width="12.7109375" style="524" customWidth="1"/>
    <col min="10018" max="10018" width="47.42578125" style="524" customWidth="1"/>
    <col min="10019" max="10022" width="0" style="524" hidden="1" customWidth="1"/>
    <col min="10023" max="10023" width="11.7109375" style="524" customWidth="1"/>
    <col min="10024" max="10024" width="6.42578125" style="524" bestFit="1" customWidth="1"/>
    <col min="10025" max="10025" width="11.7109375" style="524" customWidth="1"/>
    <col min="10026" max="10026" width="0" style="524" hidden="1" customWidth="1"/>
    <col min="10027" max="10027" width="3.7109375" style="524" customWidth="1"/>
    <col min="10028" max="10028" width="11.140625" style="524" bestFit="1" customWidth="1"/>
    <col min="10029" max="10261" width="10.5703125" style="524"/>
    <col min="10262" max="10269" width="0" style="524" hidden="1" customWidth="1"/>
    <col min="10270" max="10272" width="3.7109375" style="524" customWidth="1"/>
    <col min="10273" max="10273" width="12.7109375" style="524" customWidth="1"/>
    <col min="10274" max="10274" width="47.42578125" style="524" customWidth="1"/>
    <col min="10275" max="10278" width="0" style="524" hidden="1" customWidth="1"/>
    <col min="10279" max="10279" width="11.7109375" style="524" customWidth="1"/>
    <col min="10280" max="10280" width="6.42578125" style="524" bestFit="1" customWidth="1"/>
    <col min="10281" max="10281" width="11.7109375" style="524" customWidth="1"/>
    <col min="10282" max="10282" width="0" style="524" hidden="1" customWidth="1"/>
    <col min="10283" max="10283" width="3.7109375" style="524" customWidth="1"/>
    <col min="10284" max="10284" width="11.140625" style="524" bestFit="1" customWidth="1"/>
    <col min="10285" max="10517" width="10.5703125" style="524"/>
    <col min="10518" max="10525" width="0" style="524" hidden="1" customWidth="1"/>
    <col min="10526" max="10528" width="3.7109375" style="524" customWidth="1"/>
    <col min="10529" max="10529" width="12.7109375" style="524" customWidth="1"/>
    <col min="10530" max="10530" width="47.42578125" style="524" customWidth="1"/>
    <col min="10531" max="10534" width="0" style="524" hidden="1" customWidth="1"/>
    <col min="10535" max="10535" width="11.7109375" style="524" customWidth="1"/>
    <col min="10536" max="10536" width="6.42578125" style="524" bestFit="1" customWidth="1"/>
    <col min="10537" max="10537" width="11.7109375" style="524" customWidth="1"/>
    <col min="10538" max="10538" width="0" style="524" hidden="1" customWidth="1"/>
    <col min="10539" max="10539" width="3.7109375" style="524" customWidth="1"/>
    <col min="10540" max="10540" width="11.140625" style="524" bestFit="1" customWidth="1"/>
    <col min="10541" max="10773" width="10.5703125" style="524"/>
    <col min="10774" max="10781" width="0" style="524" hidden="1" customWidth="1"/>
    <col min="10782" max="10784" width="3.7109375" style="524" customWidth="1"/>
    <col min="10785" max="10785" width="12.7109375" style="524" customWidth="1"/>
    <col min="10786" max="10786" width="47.42578125" style="524" customWidth="1"/>
    <col min="10787" max="10790" width="0" style="524" hidden="1" customWidth="1"/>
    <col min="10791" max="10791" width="11.7109375" style="524" customWidth="1"/>
    <col min="10792" max="10792" width="6.42578125" style="524" bestFit="1" customWidth="1"/>
    <col min="10793" max="10793" width="11.7109375" style="524" customWidth="1"/>
    <col min="10794" max="10794" width="0" style="524" hidden="1" customWidth="1"/>
    <col min="10795" max="10795" width="3.7109375" style="524" customWidth="1"/>
    <col min="10796" max="10796" width="11.140625" style="524" bestFit="1" customWidth="1"/>
    <col min="10797" max="11029" width="10.5703125" style="524"/>
    <col min="11030" max="11037" width="0" style="524" hidden="1" customWidth="1"/>
    <col min="11038" max="11040" width="3.7109375" style="524" customWidth="1"/>
    <col min="11041" max="11041" width="12.7109375" style="524" customWidth="1"/>
    <col min="11042" max="11042" width="47.42578125" style="524" customWidth="1"/>
    <col min="11043" max="11046" width="0" style="524" hidden="1" customWidth="1"/>
    <col min="11047" max="11047" width="11.7109375" style="524" customWidth="1"/>
    <col min="11048" max="11048" width="6.42578125" style="524" bestFit="1" customWidth="1"/>
    <col min="11049" max="11049" width="11.7109375" style="524" customWidth="1"/>
    <col min="11050" max="11050" width="0" style="524" hidden="1" customWidth="1"/>
    <col min="11051" max="11051" width="3.7109375" style="524" customWidth="1"/>
    <col min="11052" max="11052" width="11.140625" style="524" bestFit="1" customWidth="1"/>
    <col min="11053" max="11285" width="10.5703125" style="524"/>
    <col min="11286" max="11293" width="0" style="524" hidden="1" customWidth="1"/>
    <col min="11294" max="11296" width="3.7109375" style="524" customWidth="1"/>
    <col min="11297" max="11297" width="12.7109375" style="524" customWidth="1"/>
    <col min="11298" max="11298" width="47.42578125" style="524" customWidth="1"/>
    <col min="11299" max="11302" width="0" style="524" hidden="1" customWidth="1"/>
    <col min="11303" max="11303" width="11.7109375" style="524" customWidth="1"/>
    <col min="11304" max="11304" width="6.42578125" style="524" bestFit="1" customWidth="1"/>
    <col min="11305" max="11305" width="11.7109375" style="524" customWidth="1"/>
    <col min="11306" max="11306" width="0" style="524" hidden="1" customWidth="1"/>
    <col min="11307" max="11307" width="3.7109375" style="524" customWidth="1"/>
    <col min="11308" max="11308" width="11.140625" style="524" bestFit="1" customWidth="1"/>
    <col min="11309" max="11541" width="10.5703125" style="524"/>
    <col min="11542" max="11549" width="0" style="524" hidden="1" customWidth="1"/>
    <col min="11550" max="11552" width="3.7109375" style="524" customWidth="1"/>
    <col min="11553" max="11553" width="12.7109375" style="524" customWidth="1"/>
    <col min="11554" max="11554" width="47.42578125" style="524" customWidth="1"/>
    <col min="11555" max="11558" width="0" style="524" hidden="1" customWidth="1"/>
    <col min="11559" max="11559" width="11.7109375" style="524" customWidth="1"/>
    <col min="11560" max="11560" width="6.42578125" style="524" bestFit="1" customWidth="1"/>
    <col min="11561" max="11561" width="11.7109375" style="524" customWidth="1"/>
    <col min="11562" max="11562" width="0" style="524" hidden="1" customWidth="1"/>
    <col min="11563" max="11563" width="3.7109375" style="524" customWidth="1"/>
    <col min="11564" max="11564" width="11.140625" style="524" bestFit="1" customWidth="1"/>
    <col min="11565" max="11797" width="10.5703125" style="524"/>
    <col min="11798" max="11805" width="0" style="524" hidden="1" customWidth="1"/>
    <col min="11806" max="11808" width="3.7109375" style="524" customWidth="1"/>
    <col min="11809" max="11809" width="12.7109375" style="524" customWidth="1"/>
    <col min="11810" max="11810" width="47.42578125" style="524" customWidth="1"/>
    <col min="11811" max="11814" width="0" style="524" hidden="1" customWidth="1"/>
    <col min="11815" max="11815" width="11.7109375" style="524" customWidth="1"/>
    <col min="11816" max="11816" width="6.42578125" style="524" bestFit="1" customWidth="1"/>
    <col min="11817" max="11817" width="11.7109375" style="524" customWidth="1"/>
    <col min="11818" max="11818" width="0" style="524" hidden="1" customWidth="1"/>
    <col min="11819" max="11819" width="3.7109375" style="524" customWidth="1"/>
    <col min="11820" max="11820" width="11.140625" style="524" bestFit="1" customWidth="1"/>
    <col min="11821" max="12053" width="10.5703125" style="524"/>
    <col min="12054" max="12061" width="0" style="524" hidden="1" customWidth="1"/>
    <col min="12062" max="12064" width="3.7109375" style="524" customWidth="1"/>
    <col min="12065" max="12065" width="12.7109375" style="524" customWidth="1"/>
    <col min="12066" max="12066" width="47.42578125" style="524" customWidth="1"/>
    <col min="12067" max="12070" width="0" style="524" hidden="1" customWidth="1"/>
    <col min="12071" max="12071" width="11.7109375" style="524" customWidth="1"/>
    <col min="12072" max="12072" width="6.42578125" style="524" bestFit="1" customWidth="1"/>
    <col min="12073" max="12073" width="11.7109375" style="524" customWidth="1"/>
    <col min="12074" max="12074" width="0" style="524" hidden="1" customWidth="1"/>
    <col min="12075" max="12075" width="3.7109375" style="524" customWidth="1"/>
    <col min="12076" max="12076" width="11.140625" style="524" bestFit="1" customWidth="1"/>
    <col min="12077" max="12309" width="10.5703125" style="524"/>
    <col min="12310" max="12317" width="0" style="524" hidden="1" customWidth="1"/>
    <col min="12318" max="12320" width="3.7109375" style="524" customWidth="1"/>
    <col min="12321" max="12321" width="12.7109375" style="524" customWidth="1"/>
    <col min="12322" max="12322" width="47.42578125" style="524" customWidth="1"/>
    <col min="12323" max="12326" width="0" style="524" hidden="1" customWidth="1"/>
    <col min="12327" max="12327" width="11.7109375" style="524" customWidth="1"/>
    <col min="12328" max="12328" width="6.42578125" style="524" bestFit="1" customWidth="1"/>
    <col min="12329" max="12329" width="11.7109375" style="524" customWidth="1"/>
    <col min="12330" max="12330" width="0" style="524" hidden="1" customWidth="1"/>
    <col min="12331" max="12331" width="3.7109375" style="524" customWidth="1"/>
    <col min="12332" max="12332" width="11.140625" style="524" bestFit="1" customWidth="1"/>
    <col min="12333" max="12565" width="10.5703125" style="524"/>
    <col min="12566" max="12573" width="0" style="524" hidden="1" customWidth="1"/>
    <col min="12574" max="12576" width="3.7109375" style="524" customWidth="1"/>
    <col min="12577" max="12577" width="12.7109375" style="524" customWidth="1"/>
    <col min="12578" max="12578" width="47.42578125" style="524" customWidth="1"/>
    <col min="12579" max="12582" width="0" style="524" hidden="1" customWidth="1"/>
    <col min="12583" max="12583" width="11.7109375" style="524" customWidth="1"/>
    <col min="12584" max="12584" width="6.42578125" style="524" bestFit="1" customWidth="1"/>
    <col min="12585" max="12585" width="11.7109375" style="524" customWidth="1"/>
    <col min="12586" max="12586" width="0" style="524" hidden="1" customWidth="1"/>
    <col min="12587" max="12587" width="3.7109375" style="524" customWidth="1"/>
    <col min="12588" max="12588" width="11.140625" style="524" bestFit="1" customWidth="1"/>
    <col min="12589" max="12821" width="10.5703125" style="524"/>
    <col min="12822" max="12829" width="0" style="524" hidden="1" customWidth="1"/>
    <col min="12830" max="12832" width="3.7109375" style="524" customWidth="1"/>
    <col min="12833" max="12833" width="12.7109375" style="524" customWidth="1"/>
    <col min="12834" max="12834" width="47.42578125" style="524" customWidth="1"/>
    <col min="12835" max="12838" width="0" style="524" hidden="1" customWidth="1"/>
    <col min="12839" max="12839" width="11.7109375" style="524" customWidth="1"/>
    <col min="12840" max="12840" width="6.42578125" style="524" bestFit="1" customWidth="1"/>
    <col min="12841" max="12841" width="11.7109375" style="524" customWidth="1"/>
    <col min="12842" max="12842" width="0" style="524" hidden="1" customWidth="1"/>
    <col min="12843" max="12843" width="3.7109375" style="524" customWidth="1"/>
    <col min="12844" max="12844" width="11.140625" style="524" bestFit="1" customWidth="1"/>
    <col min="12845" max="13077" width="10.5703125" style="524"/>
    <col min="13078" max="13085" width="0" style="524" hidden="1" customWidth="1"/>
    <col min="13086" max="13088" width="3.7109375" style="524" customWidth="1"/>
    <col min="13089" max="13089" width="12.7109375" style="524" customWidth="1"/>
    <col min="13090" max="13090" width="47.42578125" style="524" customWidth="1"/>
    <col min="13091" max="13094" width="0" style="524" hidden="1" customWidth="1"/>
    <col min="13095" max="13095" width="11.7109375" style="524" customWidth="1"/>
    <col min="13096" max="13096" width="6.42578125" style="524" bestFit="1" customWidth="1"/>
    <col min="13097" max="13097" width="11.7109375" style="524" customWidth="1"/>
    <col min="13098" max="13098" width="0" style="524" hidden="1" customWidth="1"/>
    <col min="13099" max="13099" width="3.7109375" style="524" customWidth="1"/>
    <col min="13100" max="13100" width="11.140625" style="524" bestFit="1" customWidth="1"/>
    <col min="13101" max="13333" width="10.5703125" style="524"/>
    <col min="13334" max="13341" width="0" style="524" hidden="1" customWidth="1"/>
    <col min="13342" max="13344" width="3.7109375" style="524" customWidth="1"/>
    <col min="13345" max="13345" width="12.7109375" style="524" customWidth="1"/>
    <col min="13346" max="13346" width="47.42578125" style="524" customWidth="1"/>
    <col min="13347" max="13350" width="0" style="524" hidden="1" customWidth="1"/>
    <col min="13351" max="13351" width="11.7109375" style="524" customWidth="1"/>
    <col min="13352" max="13352" width="6.42578125" style="524" bestFit="1" customWidth="1"/>
    <col min="13353" max="13353" width="11.7109375" style="524" customWidth="1"/>
    <col min="13354" max="13354" width="0" style="524" hidden="1" customWidth="1"/>
    <col min="13355" max="13355" width="3.7109375" style="524" customWidth="1"/>
    <col min="13356" max="13356" width="11.140625" style="524" bestFit="1" customWidth="1"/>
    <col min="13357" max="13589" width="10.5703125" style="524"/>
    <col min="13590" max="13597" width="0" style="524" hidden="1" customWidth="1"/>
    <col min="13598" max="13600" width="3.7109375" style="524" customWidth="1"/>
    <col min="13601" max="13601" width="12.7109375" style="524" customWidth="1"/>
    <col min="13602" max="13602" width="47.42578125" style="524" customWidth="1"/>
    <col min="13603" max="13606" width="0" style="524" hidden="1" customWidth="1"/>
    <col min="13607" max="13607" width="11.7109375" style="524" customWidth="1"/>
    <col min="13608" max="13608" width="6.42578125" style="524" bestFit="1" customWidth="1"/>
    <col min="13609" max="13609" width="11.7109375" style="524" customWidth="1"/>
    <col min="13610" max="13610" width="0" style="524" hidden="1" customWidth="1"/>
    <col min="13611" max="13611" width="3.7109375" style="524" customWidth="1"/>
    <col min="13612" max="13612" width="11.140625" style="524" bestFit="1" customWidth="1"/>
    <col min="13613" max="13845" width="10.5703125" style="524"/>
    <col min="13846" max="13853" width="0" style="524" hidden="1" customWidth="1"/>
    <col min="13854" max="13856" width="3.7109375" style="524" customWidth="1"/>
    <col min="13857" max="13857" width="12.7109375" style="524" customWidth="1"/>
    <col min="13858" max="13858" width="47.42578125" style="524" customWidth="1"/>
    <col min="13859" max="13862" width="0" style="524" hidden="1" customWidth="1"/>
    <col min="13863" max="13863" width="11.7109375" style="524" customWidth="1"/>
    <col min="13864" max="13864" width="6.42578125" style="524" bestFit="1" customWidth="1"/>
    <col min="13865" max="13865" width="11.7109375" style="524" customWidth="1"/>
    <col min="13866" max="13866" width="0" style="524" hidden="1" customWidth="1"/>
    <col min="13867" max="13867" width="3.7109375" style="524" customWidth="1"/>
    <col min="13868" max="13868" width="11.140625" style="524" bestFit="1" customWidth="1"/>
    <col min="13869" max="14101" width="10.5703125" style="524"/>
    <col min="14102" max="14109" width="0" style="524" hidden="1" customWidth="1"/>
    <col min="14110" max="14112" width="3.7109375" style="524" customWidth="1"/>
    <col min="14113" max="14113" width="12.7109375" style="524" customWidth="1"/>
    <col min="14114" max="14114" width="47.42578125" style="524" customWidth="1"/>
    <col min="14115" max="14118" width="0" style="524" hidden="1" customWidth="1"/>
    <col min="14119" max="14119" width="11.7109375" style="524" customWidth="1"/>
    <col min="14120" max="14120" width="6.42578125" style="524" bestFit="1" customWidth="1"/>
    <col min="14121" max="14121" width="11.7109375" style="524" customWidth="1"/>
    <col min="14122" max="14122" width="0" style="524" hidden="1" customWidth="1"/>
    <col min="14123" max="14123" width="3.7109375" style="524" customWidth="1"/>
    <col min="14124" max="14124" width="11.140625" style="524" bestFit="1" customWidth="1"/>
    <col min="14125" max="14357" width="10.5703125" style="524"/>
    <col min="14358" max="14365" width="0" style="524" hidden="1" customWidth="1"/>
    <col min="14366" max="14368" width="3.7109375" style="524" customWidth="1"/>
    <col min="14369" max="14369" width="12.7109375" style="524" customWidth="1"/>
    <col min="14370" max="14370" width="47.42578125" style="524" customWidth="1"/>
    <col min="14371" max="14374" width="0" style="524" hidden="1" customWidth="1"/>
    <col min="14375" max="14375" width="11.7109375" style="524" customWidth="1"/>
    <col min="14376" max="14376" width="6.42578125" style="524" bestFit="1" customWidth="1"/>
    <col min="14377" max="14377" width="11.7109375" style="524" customWidth="1"/>
    <col min="14378" max="14378" width="0" style="524" hidden="1" customWidth="1"/>
    <col min="14379" max="14379" width="3.7109375" style="524" customWidth="1"/>
    <col min="14380" max="14380" width="11.140625" style="524" bestFit="1" customWidth="1"/>
    <col min="14381" max="14613" width="10.5703125" style="524"/>
    <col min="14614" max="14621" width="0" style="524" hidden="1" customWidth="1"/>
    <col min="14622" max="14624" width="3.7109375" style="524" customWidth="1"/>
    <col min="14625" max="14625" width="12.7109375" style="524" customWidth="1"/>
    <col min="14626" max="14626" width="47.42578125" style="524" customWidth="1"/>
    <col min="14627" max="14630" width="0" style="524" hidden="1" customWidth="1"/>
    <col min="14631" max="14631" width="11.7109375" style="524" customWidth="1"/>
    <col min="14632" max="14632" width="6.42578125" style="524" bestFit="1" customWidth="1"/>
    <col min="14633" max="14633" width="11.7109375" style="524" customWidth="1"/>
    <col min="14634" max="14634" width="0" style="524" hidden="1" customWidth="1"/>
    <col min="14635" max="14635" width="3.7109375" style="524" customWidth="1"/>
    <col min="14636" max="14636" width="11.140625" style="524" bestFit="1" customWidth="1"/>
    <col min="14637" max="14869" width="10.5703125" style="524"/>
    <col min="14870" max="14877" width="0" style="524" hidden="1" customWidth="1"/>
    <col min="14878" max="14880" width="3.7109375" style="524" customWidth="1"/>
    <col min="14881" max="14881" width="12.7109375" style="524" customWidth="1"/>
    <col min="14882" max="14882" width="47.42578125" style="524" customWidth="1"/>
    <col min="14883" max="14886" width="0" style="524" hidden="1" customWidth="1"/>
    <col min="14887" max="14887" width="11.7109375" style="524" customWidth="1"/>
    <col min="14888" max="14888" width="6.42578125" style="524" bestFit="1" customWidth="1"/>
    <col min="14889" max="14889" width="11.7109375" style="524" customWidth="1"/>
    <col min="14890" max="14890" width="0" style="524" hidden="1" customWidth="1"/>
    <col min="14891" max="14891" width="3.7109375" style="524" customWidth="1"/>
    <col min="14892" max="14892" width="11.140625" style="524" bestFit="1" customWidth="1"/>
    <col min="14893" max="15125" width="10.5703125" style="524"/>
    <col min="15126" max="15133" width="0" style="524" hidden="1" customWidth="1"/>
    <col min="15134" max="15136" width="3.7109375" style="524" customWidth="1"/>
    <col min="15137" max="15137" width="12.7109375" style="524" customWidth="1"/>
    <col min="15138" max="15138" width="47.42578125" style="524" customWidth="1"/>
    <col min="15139" max="15142" width="0" style="524" hidden="1" customWidth="1"/>
    <col min="15143" max="15143" width="11.7109375" style="524" customWidth="1"/>
    <col min="15144" max="15144" width="6.42578125" style="524" bestFit="1" customWidth="1"/>
    <col min="15145" max="15145" width="11.7109375" style="524" customWidth="1"/>
    <col min="15146" max="15146" width="0" style="524" hidden="1" customWidth="1"/>
    <col min="15147" max="15147" width="3.7109375" style="524" customWidth="1"/>
    <col min="15148" max="15148" width="11.140625" style="524" bestFit="1" customWidth="1"/>
    <col min="15149" max="15381" width="10.5703125" style="524"/>
    <col min="15382" max="15389" width="0" style="524" hidden="1" customWidth="1"/>
    <col min="15390" max="15392" width="3.7109375" style="524" customWidth="1"/>
    <col min="15393" max="15393" width="12.7109375" style="524" customWidth="1"/>
    <col min="15394" max="15394" width="47.42578125" style="524" customWidth="1"/>
    <col min="15395" max="15398" width="0" style="524" hidden="1" customWidth="1"/>
    <col min="15399" max="15399" width="11.7109375" style="524" customWidth="1"/>
    <col min="15400" max="15400" width="6.42578125" style="524" bestFit="1" customWidth="1"/>
    <col min="15401" max="15401" width="11.7109375" style="524" customWidth="1"/>
    <col min="15402" max="15402" width="0" style="524" hidden="1" customWidth="1"/>
    <col min="15403" max="15403" width="3.7109375" style="524" customWidth="1"/>
    <col min="15404" max="15404" width="11.140625" style="524" bestFit="1" customWidth="1"/>
    <col min="15405" max="15637" width="10.5703125" style="524"/>
    <col min="15638" max="15645" width="0" style="524" hidden="1" customWidth="1"/>
    <col min="15646" max="15648" width="3.7109375" style="524" customWidth="1"/>
    <col min="15649" max="15649" width="12.7109375" style="524" customWidth="1"/>
    <col min="15650" max="15650" width="47.42578125" style="524" customWidth="1"/>
    <col min="15651" max="15654" width="0" style="524" hidden="1" customWidth="1"/>
    <col min="15655" max="15655" width="11.7109375" style="524" customWidth="1"/>
    <col min="15656" max="15656" width="6.42578125" style="524" bestFit="1" customWidth="1"/>
    <col min="15657" max="15657" width="11.7109375" style="524" customWidth="1"/>
    <col min="15658" max="15658" width="0" style="524" hidden="1" customWidth="1"/>
    <col min="15659" max="15659" width="3.7109375" style="524" customWidth="1"/>
    <col min="15660" max="15660" width="11.140625" style="524" bestFit="1" customWidth="1"/>
    <col min="15661" max="15893" width="10.5703125" style="524"/>
    <col min="15894" max="15901" width="0" style="524" hidden="1" customWidth="1"/>
    <col min="15902" max="15904" width="3.7109375" style="524" customWidth="1"/>
    <col min="15905" max="15905" width="12.7109375" style="524" customWidth="1"/>
    <col min="15906" max="15906" width="47.42578125" style="524" customWidth="1"/>
    <col min="15907" max="15910" width="0" style="524" hidden="1" customWidth="1"/>
    <col min="15911" max="15911" width="11.7109375" style="524" customWidth="1"/>
    <col min="15912" max="15912" width="6.42578125" style="524" bestFit="1" customWidth="1"/>
    <col min="15913" max="15913" width="11.7109375" style="524" customWidth="1"/>
    <col min="15914" max="15914" width="0" style="524" hidden="1" customWidth="1"/>
    <col min="15915" max="15915" width="3.7109375" style="524" customWidth="1"/>
    <col min="15916" max="15916" width="11.140625" style="524" bestFit="1" customWidth="1"/>
    <col min="15917" max="16149" width="10.5703125" style="524"/>
    <col min="16150" max="16157" width="0" style="524" hidden="1" customWidth="1"/>
    <col min="16158" max="16160" width="3.7109375" style="524" customWidth="1"/>
    <col min="16161" max="16161" width="12.7109375" style="524" customWidth="1"/>
    <col min="16162" max="16162" width="47.42578125" style="524" customWidth="1"/>
    <col min="16163" max="16166" width="0" style="524" hidden="1" customWidth="1"/>
    <col min="16167" max="16167" width="11.7109375" style="524" customWidth="1"/>
    <col min="16168" max="16168" width="6.42578125" style="524" bestFit="1" customWidth="1"/>
    <col min="16169" max="16169" width="11.7109375" style="524" customWidth="1"/>
    <col min="16170" max="16170" width="0" style="524" hidden="1" customWidth="1"/>
    <col min="16171" max="16171" width="3.7109375" style="524" customWidth="1"/>
    <col min="16172" max="16172" width="11.140625" style="524" bestFit="1" customWidth="1"/>
    <col min="16173" max="16384" width="10.5703125" style="524"/>
  </cols>
  <sheetData>
    <row r="1" spans="1:56" ht="14.25" hidden="1" customHeight="1"/>
    <row r="2" spans="1:56" ht="14.25" hidden="1" customHeight="1"/>
    <row r="3" spans="1:56" ht="14.25" hidden="1" customHeight="1"/>
    <row r="4" spans="1:56" ht="3" customHeight="1">
      <c r="J4" s="530"/>
      <c r="K4" s="530"/>
      <c r="L4" s="525"/>
      <c r="M4" s="525"/>
      <c r="N4" s="525"/>
      <c r="O4" s="533"/>
      <c r="P4" s="533"/>
      <c r="Q4" s="533"/>
      <c r="R4" s="533"/>
      <c r="S4" s="533"/>
      <c r="T4" s="533"/>
      <c r="U4" s="525"/>
      <c r="V4" s="999"/>
      <c r="W4" s="999"/>
      <c r="X4" s="999"/>
      <c r="Y4" s="999"/>
      <c r="Z4" s="999"/>
      <c r="AA4" s="999"/>
      <c r="AB4" s="992"/>
      <c r="AC4" s="999"/>
      <c r="AD4" s="999"/>
      <c r="AE4" s="999"/>
      <c r="AF4" s="999"/>
      <c r="AG4" s="999"/>
      <c r="AH4" s="999"/>
      <c r="AI4" s="992"/>
      <c r="AJ4" s="999"/>
      <c r="AK4" s="999"/>
      <c r="AL4" s="999"/>
      <c r="AM4" s="999"/>
      <c r="AN4" s="999"/>
      <c r="AO4" s="999"/>
      <c r="AP4" s="992"/>
    </row>
    <row r="5" spans="1:56" ht="22.5" customHeight="1">
      <c r="J5" s="530"/>
      <c r="K5" s="530"/>
      <c r="L5" s="1219" t="s">
        <v>657</v>
      </c>
      <c r="M5" s="1219"/>
      <c r="N5" s="1219"/>
      <c r="O5" s="1219"/>
      <c r="P5" s="1219"/>
      <c r="Q5" s="1219"/>
      <c r="R5" s="1219"/>
      <c r="S5" s="1219"/>
      <c r="T5" s="1219"/>
      <c r="U5" s="580"/>
      <c r="V5" s="580"/>
      <c r="W5" s="580"/>
      <c r="X5" s="580"/>
      <c r="Y5" s="580"/>
      <c r="Z5" s="580"/>
      <c r="AA5" s="580"/>
      <c r="AB5" s="580"/>
      <c r="AC5" s="580"/>
      <c r="AD5" s="580"/>
      <c r="AE5" s="580"/>
      <c r="AF5" s="580"/>
      <c r="AG5" s="580"/>
      <c r="AH5" s="580"/>
      <c r="AI5" s="580"/>
      <c r="AJ5" s="580"/>
      <c r="AK5" s="580"/>
      <c r="AL5" s="580"/>
      <c r="AM5" s="580"/>
      <c r="AN5" s="580"/>
      <c r="AO5" s="580"/>
      <c r="AP5" s="580"/>
    </row>
    <row r="6" spans="1:56" ht="3" customHeight="1">
      <c r="J6" s="530"/>
      <c r="K6" s="530"/>
      <c r="L6" s="525"/>
      <c r="M6" s="525"/>
      <c r="N6" s="525"/>
      <c r="O6" s="529"/>
      <c r="P6" s="529"/>
      <c r="Q6" s="529"/>
      <c r="R6" s="529"/>
      <c r="S6" s="529"/>
      <c r="T6" s="529"/>
      <c r="U6" s="525"/>
      <c r="V6" s="756"/>
      <c r="W6" s="756"/>
      <c r="X6" s="756"/>
      <c r="Y6" s="756"/>
      <c r="Z6" s="756"/>
      <c r="AA6" s="756"/>
      <c r="AB6" s="992"/>
      <c r="AC6" s="756"/>
      <c r="AD6" s="756"/>
      <c r="AE6" s="756"/>
      <c r="AF6" s="756"/>
      <c r="AG6" s="756"/>
      <c r="AH6" s="756"/>
      <c r="AI6" s="992"/>
      <c r="AJ6" s="756"/>
      <c r="AK6" s="756"/>
      <c r="AL6" s="756"/>
      <c r="AM6" s="756"/>
      <c r="AN6" s="756"/>
      <c r="AO6" s="756"/>
      <c r="AP6" s="992"/>
    </row>
    <row r="7" spans="1:56" s="571" customFormat="1" ht="22.5">
      <c r="A7" s="591"/>
      <c r="B7" s="591"/>
      <c r="C7" s="591"/>
      <c r="D7" s="591"/>
      <c r="E7" s="591"/>
      <c r="F7" s="591"/>
      <c r="G7" s="591"/>
      <c r="H7" s="591"/>
      <c r="L7" s="500"/>
      <c r="M7" s="618" t="s">
        <v>502</v>
      </c>
      <c r="N7" s="667"/>
      <c r="O7" s="1251" t="str">
        <f>IF(NameOrPr_ch="",IF(NameOrPr="","",NameOrPr),NameOrPr_ch)</f>
        <v>Департамент ценового и тарифного регулирования Самарской области</v>
      </c>
      <c r="P7" s="1252"/>
      <c r="Q7" s="1252"/>
      <c r="R7" s="1252"/>
      <c r="S7" s="1252"/>
      <c r="T7" s="1253"/>
      <c r="U7" s="668"/>
      <c r="V7"/>
      <c r="W7"/>
      <c r="X7"/>
      <c r="Y7"/>
      <c r="Z7"/>
      <c r="AA7"/>
      <c r="AB7"/>
      <c r="AC7"/>
      <c r="AD7"/>
      <c r="AE7"/>
      <c r="AF7"/>
      <c r="AG7"/>
      <c r="AH7"/>
      <c r="AI7"/>
      <c r="AJ7"/>
      <c r="AK7"/>
      <c r="AL7"/>
      <c r="AM7"/>
      <c r="AN7"/>
      <c r="AO7"/>
      <c r="AP7"/>
      <c r="AS7" s="591"/>
      <c r="AT7" s="591"/>
      <c r="AU7" s="591"/>
      <c r="AV7" s="591"/>
      <c r="AW7" s="591"/>
      <c r="AX7" s="591"/>
      <c r="AY7" s="591"/>
      <c r="AZ7" s="591"/>
      <c r="BA7" s="591"/>
      <c r="BB7" s="591"/>
      <c r="BC7" s="591"/>
      <c r="BD7" s="591"/>
    </row>
    <row r="8" spans="1:56" s="571" customFormat="1" ht="18.75">
      <c r="A8" s="591"/>
      <c r="B8" s="591"/>
      <c r="C8" s="591"/>
      <c r="D8" s="591"/>
      <c r="E8" s="591"/>
      <c r="F8" s="591"/>
      <c r="G8" s="591"/>
      <c r="H8" s="591"/>
      <c r="L8" s="500"/>
      <c r="M8" s="618" t="s">
        <v>596</v>
      </c>
      <c r="N8" s="667"/>
      <c r="O8" s="1251" t="str">
        <f>IF(datePr_ch="",IF(datePr="","",datePr),datePr_ch)</f>
        <v>15.12.2020</v>
      </c>
      <c r="P8" s="1252"/>
      <c r="Q8" s="1252"/>
      <c r="R8" s="1252"/>
      <c r="S8" s="1252"/>
      <c r="T8" s="1253"/>
      <c r="U8" s="668"/>
      <c r="V8"/>
      <c r="W8"/>
      <c r="X8"/>
      <c r="Y8"/>
      <c r="Z8"/>
      <c r="AA8"/>
      <c r="AB8"/>
      <c r="AC8"/>
      <c r="AD8"/>
      <c r="AE8"/>
      <c r="AF8"/>
      <c r="AG8"/>
      <c r="AH8"/>
      <c r="AI8"/>
      <c r="AJ8"/>
      <c r="AK8"/>
      <c r="AL8"/>
      <c r="AM8"/>
      <c r="AN8"/>
      <c r="AO8"/>
      <c r="AP8"/>
      <c r="AS8" s="591"/>
      <c r="AT8" s="591"/>
      <c r="AU8" s="591"/>
      <c r="AV8" s="591"/>
      <c r="AW8" s="591"/>
      <c r="AX8" s="591"/>
      <c r="AY8" s="591"/>
      <c r="AZ8" s="591"/>
      <c r="BA8" s="591"/>
      <c r="BB8" s="591"/>
      <c r="BC8" s="591"/>
      <c r="BD8" s="591"/>
    </row>
    <row r="9" spans="1:56" s="571" customFormat="1" ht="18.75">
      <c r="A9" s="591"/>
      <c r="B9" s="591"/>
      <c r="C9" s="591"/>
      <c r="D9" s="591"/>
      <c r="E9" s="591"/>
      <c r="F9" s="591"/>
      <c r="G9" s="591"/>
      <c r="H9" s="591"/>
      <c r="L9" s="553"/>
      <c r="M9" s="618" t="s">
        <v>595</v>
      </c>
      <c r="N9" s="667"/>
      <c r="O9" s="1251" t="str">
        <f>IF(numberPr_ch="",IF(numberPr="","",numberPr),numberPr_ch)</f>
        <v>738</v>
      </c>
      <c r="P9" s="1252"/>
      <c r="Q9" s="1252"/>
      <c r="R9" s="1252"/>
      <c r="S9" s="1252"/>
      <c r="T9" s="1253"/>
      <c r="U9" s="668"/>
      <c r="V9"/>
      <c r="W9"/>
      <c r="X9"/>
      <c r="Y9"/>
      <c r="Z9"/>
      <c r="AA9"/>
      <c r="AB9"/>
      <c r="AC9"/>
      <c r="AD9"/>
      <c r="AE9"/>
      <c r="AF9"/>
      <c r="AG9"/>
      <c r="AH9"/>
      <c r="AI9"/>
      <c r="AJ9"/>
      <c r="AK9"/>
      <c r="AL9"/>
      <c r="AM9"/>
      <c r="AN9"/>
      <c r="AO9"/>
      <c r="AP9"/>
      <c r="AS9" s="591"/>
      <c r="AT9" s="591"/>
      <c r="AU9" s="591"/>
      <c r="AV9" s="591"/>
      <c r="AW9" s="591"/>
      <c r="AX9" s="591"/>
      <c r="AY9" s="591"/>
      <c r="AZ9" s="591"/>
      <c r="BA9" s="591"/>
      <c r="BB9" s="591"/>
      <c r="BC9" s="591"/>
      <c r="BD9" s="591"/>
    </row>
    <row r="10" spans="1:56" s="571" customFormat="1" ht="18.75">
      <c r="A10" s="591"/>
      <c r="B10" s="591"/>
      <c r="C10" s="591"/>
      <c r="D10" s="591"/>
      <c r="E10" s="591"/>
      <c r="F10" s="591"/>
      <c r="G10" s="591"/>
      <c r="H10" s="591"/>
      <c r="L10" s="553"/>
      <c r="M10" s="618" t="s">
        <v>501</v>
      </c>
      <c r="N10" s="667"/>
      <c r="O10" s="1251" t="str">
        <f>IF(IstPub_ch="",IF(IstPub="","",IstPub),IstPub_ch)</f>
        <v>Сайт Правительства Самарской области</v>
      </c>
      <c r="P10" s="1252"/>
      <c r="Q10" s="1252"/>
      <c r="R10" s="1252"/>
      <c r="S10" s="1252"/>
      <c r="T10" s="1253"/>
      <c r="U10" s="668"/>
      <c r="V10"/>
      <c r="W10"/>
      <c r="X10"/>
      <c r="Y10"/>
      <c r="Z10"/>
      <c r="AA10"/>
      <c r="AB10"/>
      <c r="AC10"/>
      <c r="AD10"/>
      <c r="AE10"/>
      <c r="AF10"/>
      <c r="AG10"/>
      <c r="AH10"/>
      <c r="AI10"/>
      <c r="AJ10"/>
      <c r="AK10"/>
      <c r="AL10"/>
      <c r="AM10"/>
      <c r="AN10"/>
      <c r="AO10"/>
      <c r="AP10"/>
      <c r="AS10" s="591"/>
      <c r="AT10" s="591"/>
      <c r="AU10" s="591"/>
      <c r="AV10" s="591"/>
      <c r="AW10" s="591"/>
      <c r="AX10" s="591"/>
      <c r="AY10" s="591"/>
      <c r="AZ10" s="591"/>
      <c r="BA10" s="591"/>
      <c r="BB10" s="591"/>
      <c r="BC10" s="591"/>
      <c r="BD10" s="591"/>
    </row>
    <row r="11" spans="1:56" s="571" customFormat="1" ht="11.25" hidden="1" customHeight="1">
      <c r="A11" s="591"/>
      <c r="B11" s="591"/>
      <c r="C11" s="591"/>
      <c r="D11" s="591"/>
      <c r="E11" s="591"/>
      <c r="F11" s="591"/>
      <c r="G11" s="591"/>
      <c r="H11" s="591"/>
      <c r="L11" s="1220"/>
      <c r="M11" s="1220"/>
      <c r="N11" s="567"/>
      <c r="O11" s="1254"/>
      <c r="P11" s="1254"/>
      <c r="Q11" s="1254"/>
      <c r="R11" s="1254"/>
      <c r="S11" s="1254"/>
      <c r="T11" s="1254"/>
      <c r="U11" s="589" t="s">
        <v>373</v>
      </c>
      <c r="V11" s="1254"/>
      <c r="W11" s="1254"/>
      <c r="X11" s="1254"/>
      <c r="Y11" s="1254"/>
      <c r="Z11" s="1254"/>
      <c r="AA11" s="1254"/>
      <c r="AB11" s="1012" t="s">
        <v>373</v>
      </c>
      <c r="AC11" s="1254"/>
      <c r="AD11" s="1254"/>
      <c r="AE11" s="1254"/>
      <c r="AF11" s="1254"/>
      <c r="AG11" s="1254"/>
      <c r="AH11" s="1254"/>
      <c r="AI11" s="1012" t="s">
        <v>373</v>
      </c>
      <c r="AJ11" s="1254"/>
      <c r="AK11" s="1254"/>
      <c r="AL11" s="1254"/>
      <c r="AM11" s="1254"/>
      <c r="AN11" s="1254"/>
      <c r="AO11" s="1254"/>
      <c r="AP11" s="1012" t="s">
        <v>373</v>
      </c>
      <c r="AS11" s="591"/>
      <c r="AT11" s="591"/>
      <c r="AU11" s="591"/>
      <c r="AV11" s="591"/>
      <c r="AW11" s="591"/>
      <c r="AX11" s="591"/>
      <c r="AY11" s="591"/>
      <c r="AZ11" s="591"/>
      <c r="BA11" s="591"/>
      <c r="BB11" s="591"/>
      <c r="BC11" s="591"/>
      <c r="BD11" s="591"/>
    </row>
    <row r="12" spans="1:56">
      <c r="J12" s="530"/>
      <c r="K12" s="530"/>
      <c r="L12" s="525"/>
      <c r="M12" s="525"/>
      <c r="N12" s="525"/>
      <c r="O12" s="1250"/>
      <c r="P12" s="1250"/>
      <c r="Q12" s="1250"/>
      <c r="R12" s="1250"/>
      <c r="S12" s="1250"/>
      <c r="T12" s="1250"/>
      <c r="U12" s="1250"/>
      <c r="V12" s="1250" t="s">
        <v>1488</v>
      </c>
      <c r="W12" s="1250"/>
      <c r="X12" s="1250"/>
      <c r="Y12" s="1250"/>
      <c r="Z12" s="1250"/>
      <c r="AA12" s="1250"/>
      <c r="AB12" s="1250"/>
      <c r="AC12" s="1250" t="s">
        <v>1488</v>
      </c>
      <c r="AD12" s="1250"/>
      <c r="AE12" s="1250"/>
      <c r="AF12" s="1250"/>
      <c r="AG12" s="1250"/>
      <c r="AH12" s="1250"/>
      <c r="AI12" s="1250"/>
      <c r="AJ12" s="1250" t="s">
        <v>1488</v>
      </c>
      <c r="AK12" s="1250"/>
      <c r="AL12" s="1250"/>
      <c r="AM12" s="1250"/>
      <c r="AN12" s="1250"/>
      <c r="AO12" s="1250"/>
      <c r="AP12" s="1250"/>
    </row>
    <row r="13" spans="1:56" ht="14.25" customHeight="1">
      <c r="J13" s="530"/>
      <c r="K13" s="530"/>
      <c r="L13" s="1160" t="s">
        <v>454</v>
      </c>
      <c r="M13" s="1160"/>
      <c r="N13" s="1160"/>
      <c r="O13" s="1160"/>
      <c r="P13" s="1160"/>
      <c r="Q13" s="1160"/>
      <c r="R13" s="1160"/>
      <c r="S13" s="1160"/>
      <c r="T13" s="1160"/>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t="s">
        <v>455</v>
      </c>
    </row>
    <row r="14" spans="1:56" ht="14.25" customHeight="1">
      <c r="J14" s="530"/>
      <c r="K14" s="530"/>
      <c r="L14" s="1232" t="s">
        <v>92</v>
      </c>
      <c r="M14" s="1232" t="s">
        <v>639</v>
      </c>
      <c r="N14" s="522"/>
      <c r="O14" s="1233" t="s">
        <v>641</v>
      </c>
      <c r="P14" s="1234"/>
      <c r="Q14" s="1234"/>
      <c r="R14" s="1234"/>
      <c r="S14" s="1234"/>
      <c r="T14" s="1235"/>
      <c r="U14" s="1216" t="s">
        <v>341</v>
      </c>
      <c r="V14" s="1233" t="s">
        <v>641</v>
      </c>
      <c r="W14" s="1234"/>
      <c r="X14" s="1234"/>
      <c r="Y14" s="1234"/>
      <c r="Z14" s="1234"/>
      <c r="AA14" s="1235"/>
      <c r="AB14" s="1216" t="s">
        <v>341</v>
      </c>
      <c r="AC14" s="1233" t="s">
        <v>641</v>
      </c>
      <c r="AD14" s="1234"/>
      <c r="AE14" s="1234"/>
      <c r="AF14" s="1234"/>
      <c r="AG14" s="1234"/>
      <c r="AH14" s="1235"/>
      <c r="AI14" s="1216" t="s">
        <v>341</v>
      </c>
      <c r="AJ14" s="1233" t="s">
        <v>641</v>
      </c>
      <c r="AK14" s="1234"/>
      <c r="AL14" s="1234"/>
      <c r="AM14" s="1234"/>
      <c r="AN14" s="1234"/>
      <c r="AO14" s="1235"/>
      <c r="AP14" s="1216" t="s">
        <v>341</v>
      </c>
      <c r="AQ14" s="1229" t="s">
        <v>275</v>
      </c>
      <c r="AR14" s="1160"/>
    </row>
    <row r="15" spans="1:56" ht="14.25" customHeight="1">
      <c r="J15" s="530"/>
      <c r="K15" s="530"/>
      <c r="L15" s="1232"/>
      <c r="M15" s="1232"/>
      <c r="N15" s="522"/>
      <c r="O15" s="1238" t="s">
        <v>621</v>
      </c>
      <c r="P15" s="1236"/>
      <c r="Q15" s="1237"/>
      <c r="R15" s="1214" t="s">
        <v>654</v>
      </c>
      <c r="S15" s="1214"/>
      <c r="T15" s="1215"/>
      <c r="U15" s="1217"/>
      <c r="V15" s="1238" t="s">
        <v>621</v>
      </c>
      <c r="W15" s="1236"/>
      <c r="X15" s="1237"/>
      <c r="Y15" s="1214" t="s">
        <v>654</v>
      </c>
      <c r="Z15" s="1214"/>
      <c r="AA15" s="1215"/>
      <c r="AB15" s="1217"/>
      <c r="AC15" s="1238" t="s">
        <v>621</v>
      </c>
      <c r="AD15" s="1236"/>
      <c r="AE15" s="1237"/>
      <c r="AF15" s="1214" t="s">
        <v>654</v>
      </c>
      <c r="AG15" s="1214"/>
      <c r="AH15" s="1215"/>
      <c r="AI15" s="1217"/>
      <c r="AJ15" s="1238" t="s">
        <v>621</v>
      </c>
      <c r="AK15" s="1236"/>
      <c r="AL15" s="1237"/>
      <c r="AM15" s="1214" t="s">
        <v>654</v>
      </c>
      <c r="AN15" s="1214"/>
      <c r="AO15" s="1215"/>
      <c r="AP15" s="1217"/>
      <c r="AQ15" s="1230"/>
      <c r="AR15" s="1160"/>
    </row>
    <row r="16" spans="1:56" ht="30" customHeight="1">
      <c r="J16" s="530"/>
      <c r="K16" s="530"/>
      <c r="L16" s="1232"/>
      <c r="M16" s="1232"/>
      <c r="N16" s="521"/>
      <c r="O16" s="1239"/>
      <c r="P16" s="536"/>
      <c r="Q16" s="536"/>
      <c r="R16" s="537" t="s">
        <v>274</v>
      </c>
      <c r="S16" s="1227" t="s">
        <v>273</v>
      </c>
      <c r="T16" s="1228"/>
      <c r="U16" s="1218"/>
      <c r="V16" s="1239"/>
      <c r="W16" s="757"/>
      <c r="X16" s="757"/>
      <c r="Y16" s="1110" t="s">
        <v>274</v>
      </c>
      <c r="Z16" s="1227" t="s">
        <v>273</v>
      </c>
      <c r="AA16" s="1228"/>
      <c r="AB16" s="1218"/>
      <c r="AC16" s="1239"/>
      <c r="AD16" s="757"/>
      <c r="AE16" s="757"/>
      <c r="AF16" s="1110" t="s">
        <v>274</v>
      </c>
      <c r="AG16" s="1227" t="s">
        <v>273</v>
      </c>
      <c r="AH16" s="1228"/>
      <c r="AI16" s="1218"/>
      <c r="AJ16" s="1239"/>
      <c r="AK16" s="757"/>
      <c r="AL16" s="757"/>
      <c r="AM16" s="1110" t="s">
        <v>274</v>
      </c>
      <c r="AN16" s="1227" t="s">
        <v>273</v>
      </c>
      <c r="AO16" s="1228"/>
      <c r="AP16" s="1218"/>
      <c r="AQ16" s="1231"/>
      <c r="AR16" s="1160"/>
    </row>
    <row r="17" spans="1:57">
      <c r="J17" s="530"/>
      <c r="K17" s="570">
        <v>1</v>
      </c>
      <c r="L17" s="648" t="s">
        <v>93</v>
      </c>
      <c r="M17" s="648" t="s">
        <v>49</v>
      </c>
      <c r="N17" s="669" t="s">
        <v>49</v>
      </c>
      <c r="O17" s="649">
        <f ca="1">OFFSET(O17,0,-1)+1</f>
        <v>3</v>
      </c>
      <c r="P17" s="650">
        <f ca="1">OFFSET(P17,0,-1)</f>
        <v>3</v>
      </c>
      <c r="Q17" s="650">
        <f ca="1">OFFSET(Q17,0,-1)</f>
        <v>3</v>
      </c>
      <c r="R17" s="649">
        <f ca="1">OFFSET(R17,0,-1)+1</f>
        <v>4</v>
      </c>
      <c r="S17" s="1221">
        <f ca="1">OFFSET(S17,0,-1)+1</f>
        <v>5</v>
      </c>
      <c r="T17" s="1221"/>
      <c r="U17" s="649">
        <f ca="1">OFFSET(U17,0,-2)+1</f>
        <v>6</v>
      </c>
      <c r="V17" s="1107">
        <f ca="1">OFFSET(V17,0,-1)+1</f>
        <v>7</v>
      </c>
      <c r="W17" s="650">
        <f ca="1">OFFSET(W17,0,-1)</f>
        <v>7</v>
      </c>
      <c r="X17" s="650">
        <f ca="1">OFFSET(X17,0,-1)</f>
        <v>7</v>
      </c>
      <c r="Y17" s="1107">
        <f ca="1">OFFSET(Y17,0,-1)+1</f>
        <v>8</v>
      </c>
      <c r="Z17" s="1221">
        <f ca="1">OFFSET(Z17,0,-1)+1</f>
        <v>9</v>
      </c>
      <c r="AA17" s="1221"/>
      <c r="AB17" s="1107">
        <f ca="1">OFFSET(AB17,0,-2)+1</f>
        <v>10</v>
      </c>
      <c r="AC17" s="1107">
        <f ca="1">OFFSET(AC17,0,-1)+1</f>
        <v>11</v>
      </c>
      <c r="AD17" s="650">
        <f ca="1">OFFSET(AD17,0,-1)</f>
        <v>11</v>
      </c>
      <c r="AE17" s="650">
        <f ca="1">OFFSET(AE17,0,-1)</f>
        <v>11</v>
      </c>
      <c r="AF17" s="1107">
        <f ca="1">OFFSET(AF17,0,-1)+1</f>
        <v>12</v>
      </c>
      <c r="AG17" s="1221">
        <f ca="1">OFFSET(AG17,0,-1)+1</f>
        <v>13</v>
      </c>
      <c r="AH17" s="1221"/>
      <c r="AI17" s="1107">
        <f ca="1">OFFSET(AI17,0,-2)+1</f>
        <v>14</v>
      </c>
      <c r="AJ17" s="1107">
        <f ca="1">OFFSET(AJ17,0,-1)+1</f>
        <v>15</v>
      </c>
      <c r="AK17" s="650">
        <f ca="1">OFFSET(AK17,0,-1)</f>
        <v>15</v>
      </c>
      <c r="AL17" s="650">
        <f ca="1">OFFSET(AL17,0,-1)</f>
        <v>15</v>
      </c>
      <c r="AM17" s="1107">
        <f ca="1">OFFSET(AM17,0,-1)+1</f>
        <v>16</v>
      </c>
      <c r="AN17" s="1221">
        <f ca="1">OFFSET(AN17,0,-1)+1</f>
        <v>17</v>
      </c>
      <c r="AO17" s="1221"/>
      <c r="AP17" s="1107">
        <f ca="1">OFFSET(AP17,0,-2)+1</f>
        <v>18</v>
      </c>
      <c r="AQ17" s="650">
        <f ca="1">OFFSET(AQ17,0,-1)</f>
        <v>18</v>
      </c>
      <c r="AR17" s="649">
        <f ca="1">OFFSET(AR17,0,-1)+1</f>
        <v>19</v>
      </c>
    </row>
    <row r="18" spans="1:57" ht="22.5">
      <c r="A18" s="1205">
        <v>1</v>
      </c>
      <c r="B18" s="920"/>
      <c r="C18" s="920"/>
      <c r="D18" s="920"/>
      <c r="E18" s="921"/>
      <c r="F18" s="922"/>
      <c r="G18" s="920"/>
      <c r="H18" s="920"/>
      <c r="I18" s="923"/>
      <c r="J18" s="918"/>
      <c r="K18" s="927">
        <v>1</v>
      </c>
      <c r="L18" s="594">
        <f>mergeValue(A18)</f>
        <v>1</v>
      </c>
      <c r="M18" s="642" t="s">
        <v>20</v>
      </c>
      <c r="N18" s="581"/>
      <c r="O18" s="1246" t="str">
        <f>IF('Перечень тарифов'!J21="","","" &amp; 'Перечень тарифов'!J21 &amp; "")</f>
        <v>Тариф на теплоноситель, поставляемый потребителям</v>
      </c>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631" t="s">
        <v>658</v>
      </c>
    </row>
    <row r="19" spans="1:57" hidden="1">
      <c r="A19" s="1205"/>
      <c r="B19" s="1205">
        <v>1</v>
      </c>
      <c r="C19" s="920"/>
      <c r="D19" s="920"/>
      <c r="E19" s="922"/>
      <c r="F19" s="922"/>
      <c r="G19" s="920"/>
      <c r="H19" s="920"/>
      <c r="I19" s="917"/>
      <c r="J19" s="916"/>
      <c r="K19" s="927">
        <v>1</v>
      </c>
      <c r="L19" s="594" t="str">
        <f>mergeValue(A19) &amp;"."&amp; mergeValue(B19)</f>
        <v>1.1</v>
      </c>
      <c r="M19" s="547"/>
      <c r="N19" s="581"/>
      <c r="O19" s="1246"/>
      <c r="P19" s="1246"/>
      <c r="Q19" s="1246"/>
      <c r="R19" s="1246"/>
      <c r="S19" s="1246"/>
      <c r="T19" s="1246"/>
      <c r="U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631"/>
    </row>
    <row r="20" spans="1:57" hidden="1">
      <c r="A20" s="1205"/>
      <c r="B20" s="1205"/>
      <c r="C20" s="1205">
        <v>1</v>
      </c>
      <c r="D20" s="920"/>
      <c r="E20" s="922"/>
      <c r="F20" s="922"/>
      <c r="G20" s="920"/>
      <c r="H20" s="920"/>
      <c r="I20" s="924"/>
      <c r="J20" s="916"/>
      <c r="K20" s="927">
        <v>1</v>
      </c>
      <c r="L20" s="594" t="str">
        <f>mergeValue(A20) &amp;"."&amp; mergeValue(B20)&amp;"."&amp; mergeValue(C20)</f>
        <v>1.1.1</v>
      </c>
      <c r="M20" s="548"/>
      <c r="N20" s="581"/>
      <c r="O20" s="1246"/>
      <c r="P20" s="1246"/>
      <c r="Q20" s="1246"/>
      <c r="R20" s="1246"/>
      <c r="S20" s="1246"/>
      <c r="T20" s="1246"/>
      <c r="U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631"/>
    </row>
    <row r="21" spans="1:57" hidden="1">
      <c r="A21" s="1205"/>
      <c r="B21" s="1205"/>
      <c r="C21" s="1205"/>
      <c r="D21" s="1205">
        <v>1</v>
      </c>
      <c r="E21" s="922"/>
      <c r="F21" s="922"/>
      <c r="G21" s="920"/>
      <c r="H21" s="920"/>
      <c r="I21" s="1205">
        <v>1</v>
      </c>
      <c r="J21" s="916"/>
      <c r="K21" s="927">
        <v>1</v>
      </c>
      <c r="L21" s="594" t="str">
        <f>mergeValue(A21) &amp;"."&amp; mergeValue(B21)&amp;"."&amp; mergeValue(C21)&amp;"."&amp; mergeValue(D21)</f>
        <v>1.1.1.1</v>
      </c>
      <c r="M21" s="549"/>
      <c r="N21" s="581"/>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631"/>
    </row>
    <row r="22" spans="1:57" ht="11.25" hidden="1" customHeight="1">
      <c r="A22" s="1205"/>
      <c r="B22" s="1205"/>
      <c r="C22" s="1205"/>
      <c r="D22" s="1205"/>
      <c r="E22" s="1205">
        <v>1</v>
      </c>
      <c r="F22" s="922"/>
      <c r="G22" s="920"/>
      <c r="H22" s="920"/>
      <c r="I22" s="1205"/>
      <c r="J22" s="922"/>
      <c r="K22" s="927">
        <v>1</v>
      </c>
      <c r="L22" s="594"/>
      <c r="M22" s="555"/>
      <c r="N22" s="582"/>
      <c r="O22" s="632"/>
      <c r="P22" s="632"/>
      <c r="Q22" s="632"/>
      <c r="R22" s="632"/>
      <c r="S22" s="632"/>
      <c r="T22" s="632"/>
      <c r="U22" s="594"/>
      <c r="V22" s="1114"/>
      <c r="W22" s="1114"/>
      <c r="X22" s="1114"/>
      <c r="Y22" s="1114"/>
      <c r="Z22" s="1114"/>
      <c r="AA22" s="1114"/>
      <c r="AB22" s="1112"/>
      <c r="AC22" s="1114"/>
      <c r="AD22" s="1114"/>
      <c r="AE22" s="1114"/>
      <c r="AF22" s="1114"/>
      <c r="AG22" s="1114"/>
      <c r="AH22" s="1114"/>
      <c r="AI22" s="1112"/>
      <c r="AJ22" s="1114"/>
      <c r="AK22" s="1114"/>
      <c r="AL22" s="1114"/>
      <c r="AM22" s="1114"/>
      <c r="AN22" s="1114"/>
      <c r="AO22" s="1114"/>
      <c r="AP22" s="1112"/>
      <c r="AQ22" s="508"/>
      <c r="AR22" s="560"/>
    </row>
    <row r="23" spans="1:57" ht="21.75" customHeight="1">
      <c r="A23" s="1205"/>
      <c r="B23" s="1205"/>
      <c r="C23" s="1205"/>
      <c r="D23" s="1205"/>
      <c r="E23" s="1205"/>
      <c r="F23" s="1205">
        <v>1</v>
      </c>
      <c r="G23" s="920"/>
      <c r="H23" s="920"/>
      <c r="I23" s="1205"/>
      <c r="J23" s="1249"/>
      <c r="K23" s="927">
        <v>1</v>
      </c>
      <c r="L23" s="594" t="str">
        <f>mergeValue(A23) &amp;"."&amp; mergeValue(B23)&amp;"."&amp; mergeValue(C23)&amp;"."&amp; mergeValue(D23)&amp;"."&amp;  mergeValue(F23)</f>
        <v>1.1.1.1.1</v>
      </c>
      <c r="M23" s="555" t="s">
        <v>10</v>
      </c>
      <c r="N23" s="582"/>
      <c r="O23" s="1208" t="s">
        <v>3</v>
      </c>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10"/>
      <c r="AR23" s="631" t="s">
        <v>635</v>
      </c>
      <c r="AT23" s="590" t="str">
        <f>strCheckUnique(AU23:AU26)</f>
        <v/>
      </c>
      <c r="AV23" s="590"/>
    </row>
    <row r="24" spans="1:57" ht="17.100000000000001" customHeight="1">
      <c r="A24" s="1205"/>
      <c r="B24" s="1205"/>
      <c r="C24" s="1205"/>
      <c r="D24" s="1205"/>
      <c r="E24" s="1205"/>
      <c r="F24" s="1205"/>
      <c r="G24" s="920">
        <v>1</v>
      </c>
      <c r="H24" s="920"/>
      <c r="I24" s="1205"/>
      <c r="J24" s="1249"/>
      <c r="K24" s="919"/>
      <c r="L24" s="594" t="str">
        <f>mergeValue(A24) &amp;"."&amp; mergeValue(B24)&amp;"."&amp; mergeValue(C24)&amp;"."&amp; mergeValue(D24)&amp;"."&amp;  mergeValue(F24)&amp;"."&amp;  mergeValue(G24)</f>
        <v>1.1.1.1.1.1</v>
      </c>
      <c r="M24" s="1070" t="s">
        <v>642</v>
      </c>
      <c r="N24" s="587"/>
      <c r="O24" s="684">
        <v>9.3000000000000007</v>
      </c>
      <c r="P24" s="563"/>
      <c r="Q24" s="563"/>
      <c r="R24" s="1247" t="s">
        <v>1469</v>
      </c>
      <c r="S24" s="1212" t="s">
        <v>84</v>
      </c>
      <c r="T24" s="1247" t="s">
        <v>1491</v>
      </c>
      <c r="U24" s="1212" t="s">
        <v>84</v>
      </c>
      <c r="V24" s="684">
        <v>9.4600000000000009</v>
      </c>
      <c r="W24" s="764"/>
      <c r="X24" s="764"/>
      <c r="Y24" s="1247" t="s">
        <v>1492</v>
      </c>
      <c r="Z24" s="1212" t="s">
        <v>84</v>
      </c>
      <c r="AA24" s="1247" t="s">
        <v>1493</v>
      </c>
      <c r="AB24" s="1212" t="s">
        <v>84</v>
      </c>
      <c r="AC24" s="684">
        <v>9.76</v>
      </c>
      <c r="AD24" s="764"/>
      <c r="AE24" s="764"/>
      <c r="AF24" s="1247" t="s">
        <v>1494</v>
      </c>
      <c r="AG24" s="1212" t="s">
        <v>84</v>
      </c>
      <c r="AH24" s="1247" t="s">
        <v>1495</v>
      </c>
      <c r="AI24" s="1212" t="s">
        <v>84</v>
      </c>
      <c r="AJ24" s="684">
        <v>10.07</v>
      </c>
      <c r="AK24" s="764"/>
      <c r="AL24" s="764"/>
      <c r="AM24" s="1247" t="s">
        <v>1475</v>
      </c>
      <c r="AN24" s="1212" t="s">
        <v>84</v>
      </c>
      <c r="AO24" s="1247" t="s">
        <v>1470</v>
      </c>
      <c r="AP24" s="1212" t="s">
        <v>85</v>
      </c>
      <c r="AQ24" s="538"/>
      <c r="AR24" s="1222" t="s">
        <v>659</v>
      </c>
      <c r="AS24" s="586" t="str">
        <f>strCheckDate(O25:AQ25)</f>
        <v/>
      </c>
      <c r="AT24" s="590"/>
      <c r="AU24" s="590" t="str">
        <f>IF(M24="","",M24 )</f>
        <v>вода</v>
      </c>
      <c r="AV24" s="590"/>
      <c r="AW24" s="590"/>
      <c r="AX24" s="590"/>
    </row>
    <row r="25" spans="1:57" ht="11.25" hidden="1" customHeight="1">
      <c r="A25" s="1205"/>
      <c r="B25" s="1205"/>
      <c r="C25" s="1205"/>
      <c r="D25" s="1205"/>
      <c r="E25" s="1205"/>
      <c r="F25" s="1205"/>
      <c r="G25" s="920"/>
      <c r="H25" s="920"/>
      <c r="I25" s="1205"/>
      <c r="J25" s="1249"/>
      <c r="K25" s="927">
        <v>1</v>
      </c>
      <c r="L25" s="601"/>
      <c r="M25" s="647"/>
      <c r="N25" s="587"/>
      <c r="O25" s="563"/>
      <c r="P25" s="563"/>
      <c r="Q25" s="585" t="str">
        <f>R24 &amp; "-" &amp; T24</f>
        <v>01.01.2019-30.06.2019</v>
      </c>
      <c r="R25" s="1247"/>
      <c r="S25" s="1212"/>
      <c r="T25" s="1247"/>
      <c r="U25" s="1212"/>
      <c r="V25" s="764"/>
      <c r="W25" s="764"/>
      <c r="X25" s="770" t="str">
        <f>Y24 &amp; "-" &amp; AA24</f>
        <v>01.07.2019-30.06.2020</v>
      </c>
      <c r="Y25" s="1247"/>
      <c r="Z25" s="1212"/>
      <c r="AA25" s="1247"/>
      <c r="AB25" s="1212"/>
      <c r="AC25" s="764"/>
      <c r="AD25" s="764"/>
      <c r="AE25" s="770" t="str">
        <f>AF24 &amp; "-" &amp; AH24</f>
        <v>01.07.2020-30.06.2021</v>
      </c>
      <c r="AF25" s="1247"/>
      <c r="AG25" s="1212"/>
      <c r="AH25" s="1247"/>
      <c r="AI25" s="1212"/>
      <c r="AJ25" s="764"/>
      <c r="AK25" s="764"/>
      <c r="AL25" s="770" t="str">
        <f>AM24 &amp; "-" &amp; AO24</f>
        <v>01.07.2021-31.12.2021</v>
      </c>
      <c r="AM25" s="1247"/>
      <c r="AN25" s="1212"/>
      <c r="AO25" s="1247"/>
      <c r="AP25" s="1212"/>
      <c r="AQ25" s="538"/>
      <c r="AR25" s="1223"/>
      <c r="AT25" s="590"/>
      <c r="AU25" s="590"/>
      <c r="AV25" s="590"/>
      <c r="AW25" s="590"/>
      <c r="AX25" s="590"/>
    </row>
    <row r="26" spans="1:57" s="523" customFormat="1" ht="15" customHeight="1">
      <c r="A26" s="1205"/>
      <c r="B26" s="1205"/>
      <c r="C26" s="1205"/>
      <c r="D26" s="1205"/>
      <c r="E26" s="1205"/>
      <c r="F26" s="1205"/>
      <c r="G26" s="920"/>
      <c r="H26" s="920"/>
      <c r="I26" s="1205"/>
      <c r="J26" s="1249"/>
      <c r="K26" s="927">
        <v>1</v>
      </c>
      <c r="L26" s="539"/>
      <c r="M26" s="557" t="s">
        <v>25</v>
      </c>
      <c r="N26" s="552"/>
      <c r="O26" s="546"/>
      <c r="P26" s="546"/>
      <c r="Q26" s="546"/>
      <c r="R26" s="574"/>
      <c r="S26" s="565"/>
      <c r="T26" s="564"/>
      <c r="U26" s="552"/>
      <c r="V26" s="758"/>
      <c r="W26" s="758"/>
      <c r="X26" s="758"/>
      <c r="Y26" s="767"/>
      <c r="Z26" s="1007"/>
      <c r="AA26" s="1006"/>
      <c r="AB26" s="1002"/>
      <c r="AC26" s="758"/>
      <c r="AD26" s="758"/>
      <c r="AE26" s="758"/>
      <c r="AF26" s="767"/>
      <c r="AG26" s="1007"/>
      <c r="AH26" s="1006"/>
      <c r="AI26" s="1002"/>
      <c r="AJ26" s="758"/>
      <c r="AK26" s="758"/>
      <c r="AL26" s="758"/>
      <c r="AM26" s="767"/>
      <c r="AN26" s="1007"/>
      <c r="AO26" s="1006"/>
      <c r="AP26" s="1002"/>
      <c r="AQ26" s="561"/>
      <c r="AR26" s="1224"/>
      <c r="AS26" s="588"/>
      <c r="AT26" s="588"/>
      <c r="AU26" s="588"/>
      <c r="AV26" s="588"/>
      <c r="AW26" s="588"/>
      <c r="AX26" s="588"/>
      <c r="AY26" s="588"/>
      <c r="AZ26" s="588"/>
      <c r="BA26" s="588"/>
      <c r="BB26" s="588"/>
      <c r="BC26" s="588"/>
      <c r="BD26" s="588"/>
    </row>
    <row r="27" spans="1:57" s="1062" customFormat="1" ht="25.5" customHeight="1">
      <c r="A27" s="1205"/>
      <c r="B27" s="1205"/>
      <c r="C27" s="1205"/>
      <c r="D27" s="1205"/>
      <c r="E27" s="1205"/>
      <c r="F27" s="1205">
        <v>2</v>
      </c>
      <c r="G27" s="1080"/>
      <c r="H27" s="1080"/>
      <c r="I27" s="1205"/>
      <c r="J27" s="1249" t="s">
        <v>1488</v>
      </c>
      <c r="K27" s="967">
        <v>1</v>
      </c>
      <c r="L27" s="1112" t="str">
        <f>mergeValue(A27) &amp;"."&amp; mergeValue(B27)&amp;"."&amp; mergeValue(C27)&amp;"."&amp; mergeValue(D27)&amp;"."&amp;  mergeValue(F27)</f>
        <v>1.1.1.1.2</v>
      </c>
      <c r="M27" s="555" t="s">
        <v>10</v>
      </c>
      <c r="N27" s="817"/>
      <c r="O27" s="1208" t="s">
        <v>773</v>
      </c>
      <c r="P27" s="1209"/>
      <c r="Q27" s="1209"/>
      <c r="R27" s="1209"/>
      <c r="S27" s="1209"/>
      <c r="T27" s="1209"/>
      <c r="U27" s="1209"/>
      <c r="V27" s="1209"/>
      <c r="W27" s="1209"/>
      <c r="X27" s="1209"/>
      <c r="Y27" s="1209"/>
      <c r="Z27" s="1209"/>
      <c r="AA27" s="1209"/>
      <c r="AB27" s="1209"/>
      <c r="AC27" s="1209"/>
      <c r="AD27" s="1209"/>
      <c r="AE27" s="1209"/>
      <c r="AF27" s="1209"/>
      <c r="AG27" s="1209"/>
      <c r="AH27" s="1209"/>
      <c r="AI27" s="1209"/>
      <c r="AJ27" s="1209"/>
      <c r="AK27" s="1209"/>
      <c r="AL27" s="1209"/>
      <c r="AM27" s="1209"/>
      <c r="AN27" s="1209"/>
      <c r="AO27" s="1209"/>
      <c r="AP27" s="1209"/>
      <c r="AQ27" s="1210"/>
      <c r="AR27" s="631" t="s">
        <v>635</v>
      </c>
      <c r="AS27" s="1009"/>
      <c r="AT27" s="830" t="str">
        <f>strCheckUnique(AU27:AU30)</f>
        <v/>
      </c>
      <c r="AU27" s="1009"/>
      <c r="AV27" s="830"/>
      <c r="AW27" s="1009"/>
      <c r="AX27" s="1009"/>
      <c r="AY27" s="1009"/>
      <c r="AZ27" s="1009"/>
      <c r="BA27" s="1009"/>
      <c r="BB27" s="1009"/>
      <c r="BC27" s="1009"/>
      <c r="BD27" s="1009"/>
    </row>
    <row r="28" spans="1:57" s="1062" customFormat="1" ht="17.100000000000001" customHeight="1">
      <c r="A28" s="1205"/>
      <c r="B28" s="1205"/>
      <c r="C28" s="1205"/>
      <c r="D28" s="1205"/>
      <c r="E28" s="1205"/>
      <c r="F28" s="1205"/>
      <c r="G28" s="1080">
        <v>1</v>
      </c>
      <c r="H28" s="1080"/>
      <c r="I28" s="1205"/>
      <c r="J28" s="1249"/>
      <c r="K28" s="1111"/>
      <c r="L28" s="1112" t="str">
        <f>mergeValue(A28) &amp;"."&amp; mergeValue(B28)&amp;"."&amp; mergeValue(C28)&amp;"."&amp; mergeValue(D28)&amp;"."&amp;  mergeValue(F28)&amp;"."&amp;  mergeValue(G28)</f>
        <v>1.1.1.1.2.1</v>
      </c>
      <c r="M28" s="1070" t="s">
        <v>642</v>
      </c>
      <c r="N28" s="721"/>
      <c r="O28" s="684">
        <v>11.16</v>
      </c>
      <c r="P28" s="764"/>
      <c r="Q28" s="764"/>
      <c r="R28" s="1247" t="s">
        <v>1469</v>
      </c>
      <c r="S28" s="1212" t="s">
        <v>84</v>
      </c>
      <c r="T28" s="1247" t="s">
        <v>1491</v>
      </c>
      <c r="U28" s="1212" t="s">
        <v>84</v>
      </c>
      <c r="V28" s="684">
        <v>11.35</v>
      </c>
      <c r="W28" s="764"/>
      <c r="X28" s="764"/>
      <c r="Y28" s="1247" t="s">
        <v>1492</v>
      </c>
      <c r="Z28" s="1212" t="s">
        <v>84</v>
      </c>
      <c r="AA28" s="1247" t="s">
        <v>1493</v>
      </c>
      <c r="AB28" s="1212" t="s">
        <v>84</v>
      </c>
      <c r="AC28" s="684">
        <v>11.71</v>
      </c>
      <c r="AD28" s="764"/>
      <c r="AE28" s="764"/>
      <c r="AF28" s="1247" t="s">
        <v>1494</v>
      </c>
      <c r="AG28" s="1212" t="s">
        <v>84</v>
      </c>
      <c r="AH28" s="1247" t="s">
        <v>1495</v>
      </c>
      <c r="AI28" s="1212" t="s">
        <v>84</v>
      </c>
      <c r="AJ28" s="684">
        <v>12.08</v>
      </c>
      <c r="AK28" s="764"/>
      <c r="AL28" s="764"/>
      <c r="AM28" s="1247" t="s">
        <v>1475</v>
      </c>
      <c r="AN28" s="1212" t="s">
        <v>84</v>
      </c>
      <c r="AO28" s="1247" t="s">
        <v>1470</v>
      </c>
      <c r="AP28" s="1212" t="s">
        <v>85</v>
      </c>
      <c r="AQ28" s="538"/>
      <c r="AR28" s="1204" t="s">
        <v>659</v>
      </c>
      <c r="AS28" s="1009" t="str">
        <f>strCheckDate(O29:AQ29)</f>
        <v/>
      </c>
      <c r="AT28" s="830"/>
      <c r="AU28" s="830" t="str">
        <f>IF(M28="","",M28 )</f>
        <v>вода</v>
      </c>
      <c r="AV28" s="830"/>
      <c r="AW28" s="830"/>
      <c r="AX28" s="830"/>
      <c r="AY28" s="1009"/>
      <c r="AZ28" s="1009"/>
      <c r="BA28" s="1009"/>
      <c r="BB28" s="1009"/>
      <c r="BC28" s="1009"/>
      <c r="BD28" s="1009"/>
    </row>
    <row r="29" spans="1:57" s="1062" customFormat="1" ht="11.25" hidden="1" customHeight="1">
      <c r="A29" s="1205"/>
      <c r="B29" s="1205"/>
      <c r="C29" s="1205"/>
      <c r="D29" s="1205"/>
      <c r="E29" s="1205"/>
      <c r="F29" s="1205"/>
      <c r="G29" s="1080"/>
      <c r="H29" s="1080"/>
      <c r="I29" s="1205"/>
      <c r="J29" s="1249"/>
      <c r="K29" s="967">
        <v>1</v>
      </c>
      <c r="L29" s="801"/>
      <c r="M29" s="647"/>
      <c r="N29" s="721"/>
      <c r="O29" s="764"/>
      <c r="P29" s="764"/>
      <c r="Q29" s="770" t="str">
        <f>R28 &amp; "-" &amp; T28</f>
        <v>01.01.2019-30.06.2019</v>
      </c>
      <c r="R29" s="1247"/>
      <c r="S29" s="1212"/>
      <c r="T29" s="1247"/>
      <c r="U29" s="1212"/>
      <c r="V29" s="764"/>
      <c r="W29" s="764"/>
      <c r="X29" s="770" t="str">
        <f>Y28 &amp; "-" &amp; AA28</f>
        <v>01.07.2019-30.06.2020</v>
      </c>
      <c r="Y29" s="1247"/>
      <c r="Z29" s="1212"/>
      <c r="AA29" s="1247"/>
      <c r="AB29" s="1212"/>
      <c r="AC29" s="764"/>
      <c r="AD29" s="764"/>
      <c r="AE29" s="770" t="str">
        <f>AF28 &amp; "-" &amp; AH28</f>
        <v>01.07.2020-30.06.2021</v>
      </c>
      <c r="AF29" s="1247"/>
      <c r="AG29" s="1212"/>
      <c r="AH29" s="1247"/>
      <c r="AI29" s="1212"/>
      <c r="AJ29" s="764"/>
      <c r="AK29" s="764"/>
      <c r="AL29" s="770" t="str">
        <f>AM28 &amp; "-" &amp; AO28</f>
        <v>01.07.2021-31.12.2021</v>
      </c>
      <c r="AM29" s="1247"/>
      <c r="AN29" s="1212"/>
      <c r="AO29" s="1247"/>
      <c r="AP29" s="1212"/>
      <c r="AQ29" s="538"/>
      <c r="AR29" s="1204"/>
      <c r="AS29" s="1009"/>
      <c r="AT29" s="830"/>
      <c r="AU29" s="830"/>
      <c r="AV29" s="830"/>
      <c r="AW29" s="830"/>
      <c r="AX29" s="830"/>
      <c r="AY29" s="1009"/>
      <c r="AZ29" s="1009"/>
      <c r="BA29" s="1009"/>
      <c r="BB29" s="1009"/>
      <c r="BC29" s="1009"/>
      <c r="BD29" s="1009"/>
    </row>
    <row r="30" spans="1:57" s="1061" customFormat="1" ht="15" customHeight="1">
      <c r="A30" s="1205"/>
      <c r="B30" s="1205"/>
      <c r="C30" s="1205"/>
      <c r="D30" s="1205"/>
      <c r="E30" s="1205"/>
      <c r="F30" s="1205"/>
      <c r="G30" s="1080"/>
      <c r="H30" s="1080"/>
      <c r="I30" s="1205"/>
      <c r="J30" s="1249"/>
      <c r="K30" s="967">
        <v>1</v>
      </c>
      <c r="L30" s="689"/>
      <c r="M30" s="557" t="s">
        <v>25</v>
      </c>
      <c r="N30" s="1002"/>
      <c r="O30" s="758"/>
      <c r="P30" s="758"/>
      <c r="Q30" s="758"/>
      <c r="R30" s="767"/>
      <c r="S30" s="1007"/>
      <c r="T30" s="1006"/>
      <c r="U30" s="1002"/>
      <c r="V30" s="758"/>
      <c r="W30" s="758"/>
      <c r="X30" s="758"/>
      <c r="Y30" s="767"/>
      <c r="Z30" s="1007"/>
      <c r="AA30" s="1006"/>
      <c r="AB30" s="1002"/>
      <c r="AC30" s="758"/>
      <c r="AD30" s="758"/>
      <c r="AE30" s="758"/>
      <c r="AF30" s="767"/>
      <c r="AG30" s="1007"/>
      <c r="AH30" s="1006"/>
      <c r="AI30" s="1002"/>
      <c r="AJ30" s="758"/>
      <c r="AK30" s="758"/>
      <c r="AL30" s="758"/>
      <c r="AM30" s="767"/>
      <c r="AN30" s="1007"/>
      <c r="AO30" s="1006"/>
      <c r="AP30" s="1002"/>
      <c r="AQ30" s="763"/>
      <c r="AR30" s="1204"/>
      <c r="AS30" s="1078"/>
      <c r="AT30" s="1078"/>
      <c r="AU30" s="1078"/>
      <c r="AV30" s="1078"/>
      <c r="AW30" s="1078"/>
      <c r="AX30" s="1078"/>
      <c r="AY30" s="1078"/>
      <c r="AZ30" s="1078"/>
      <c r="BA30" s="1078"/>
      <c r="BB30" s="1078"/>
      <c r="BC30" s="1078"/>
      <c r="BD30" s="1078"/>
    </row>
    <row r="31" spans="1:57" s="523" customFormat="1" ht="15" customHeight="1">
      <c r="A31" s="1205"/>
      <c r="B31" s="1205"/>
      <c r="C31" s="1205"/>
      <c r="D31" s="1205"/>
      <c r="E31" s="1205"/>
      <c r="F31" s="922"/>
      <c r="G31" s="922"/>
      <c r="H31" s="920"/>
      <c r="I31" s="1205"/>
      <c r="J31" s="922"/>
      <c r="K31" s="926"/>
      <c r="L31" s="539"/>
      <c r="M31" s="552" t="s">
        <v>11</v>
      </c>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557"/>
      <c r="AN31" s="557"/>
      <c r="AO31" s="557"/>
      <c r="AP31" s="557"/>
      <c r="AQ31" s="557"/>
      <c r="AR31" s="561"/>
      <c r="AS31" s="588"/>
      <c r="AT31" s="588"/>
      <c r="AU31" s="588"/>
      <c r="AV31" s="588"/>
      <c r="AW31" s="588"/>
      <c r="AX31" s="588"/>
      <c r="AY31" s="588"/>
      <c r="AZ31" s="588"/>
      <c r="BA31" s="588"/>
      <c r="BB31" s="588"/>
      <c r="BC31" s="588"/>
      <c r="BD31" s="588"/>
      <c r="BE31" s="588"/>
    </row>
    <row r="32" spans="1:57" s="523" customFormat="1" ht="15" hidden="1" customHeight="1">
      <c r="A32" s="1205"/>
      <c r="B32" s="1205"/>
      <c r="C32" s="1205"/>
      <c r="D32" s="1205"/>
      <c r="E32" s="922"/>
      <c r="F32" s="922"/>
      <c r="G32" s="922"/>
      <c r="H32" s="920"/>
      <c r="I32" s="1205"/>
      <c r="J32" s="922"/>
      <c r="K32" s="926"/>
      <c r="L32" s="539"/>
      <c r="M32" s="552"/>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61"/>
      <c r="AS32" s="588"/>
      <c r="AT32" s="588"/>
      <c r="AU32" s="588"/>
      <c r="AV32" s="588"/>
      <c r="AW32" s="588"/>
      <c r="AX32" s="588"/>
      <c r="AY32" s="588"/>
      <c r="AZ32" s="588"/>
      <c r="BA32" s="588"/>
      <c r="BB32" s="588"/>
      <c r="BC32" s="588"/>
      <c r="BD32" s="588"/>
      <c r="BE32" s="588"/>
    </row>
    <row r="33" spans="12:44" ht="3" customHeight="1">
      <c r="L33" s="486"/>
      <c r="M33" s="486"/>
      <c r="N33" s="486"/>
      <c r="O33" s="486"/>
      <c r="P33" s="486"/>
      <c r="Q33" s="486"/>
      <c r="R33" s="486"/>
      <c r="S33" s="486"/>
      <c r="T33" s="486"/>
      <c r="U33" s="486"/>
      <c r="V33" s="486"/>
      <c r="W33" s="486"/>
      <c r="X33" s="486"/>
      <c r="Y33" s="486"/>
      <c r="Z33" s="486"/>
      <c r="AA33" s="486"/>
      <c r="AB33" s="486"/>
      <c r="AC33" s="486"/>
      <c r="AD33" s="486"/>
      <c r="AE33" s="486"/>
      <c r="AF33" s="486"/>
      <c r="AG33" s="486"/>
      <c r="AH33" s="486"/>
      <c r="AI33" s="486"/>
      <c r="AJ33" s="486"/>
      <c r="AK33" s="486"/>
      <c r="AL33" s="486"/>
      <c r="AM33" s="486"/>
      <c r="AN33" s="486"/>
      <c r="AO33" s="486"/>
      <c r="AP33" s="486"/>
    </row>
    <row r="34" spans="12:44" ht="106.5" customHeight="1">
      <c r="L34" s="1">
        <v>1</v>
      </c>
      <c r="M34" s="1198" t="s">
        <v>660</v>
      </c>
      <c r="N34" s="1198"/>
      <c r="O34" s="1198"/>
      <c r="P34" s="1198"/>
      <c r="Q34" s="1198"/>
      <c r="R34" s="1198"/>
      <c r="S34" s="1198"/>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row>
  </sheetData>
  <sheetProtection algorithmName="SHA-512" hashValue="YmVSrkKghtHc8kKrEVHezzNbZ0MEJfJ5Y/6Jn51adNRUhxK5v0HKGpObApJCb/dmgUD/0Jt/54fThe24d8vLVg==" saltValue="kELBSyJMhB+rvegLuMsOyg==" spinCount="100000" sheet="1" objects="1" scenarios="1" formatColumns="0" formatRows="0"/>
  <dataConsolidate leftLabels="1"/>
  <mergeCells count="98">
    <mergeCell ref="AM28:AM29"/>
    <mergeCell ref="AN28:AN29"/>
    <mergeCell ref="AO28:AO29"/>
    <mergeCell ref="AP28:AP29"/>
    <mergeCell ref="AN17:AO17"/>
    <mergeCell ref="AM24:AM25"/>
    <mergeCell ref="AN24:AN25"/>
    <mergeCell ref="AO24:AO25"/>
    <mergeCell ref="AP24:AP25"/>
    <mergeCell ref="AJ15:AJ16"/>
    <mergeCell ref="AK15:AL15"/>
    <mergeCell ref="AM15:AO15"/>
    <mergeCell ref="AN16:AO16"/>
    <mergeCell ref="AG17:AH17"/>
    <mergeCell ref="Y28:Y29"/>
    <mergeCell ref="Z28:Z29"/>
    <mergeCell ref="AA28:AA29"/>
    <mergeCell ref="AB28:AB29"/>
    <mergeCell ref="AI24:AI25"/>
    <mergeCell ref="AF28:AF29"/>
    <mergeCell ref="AG28:AG29"/>
    <mergeCell ref="AH28:AH29"/>
    <mergeCell ref="AI28:AI29"/>
    <mergeCell ref="AF24:AF25"/>
    <mergeCell ref="AG24:AG25"/>
    <mergeCell ref="AH24:AH25"/>
    <mergeCell ref="Z24:Z25"/>
    <mergeCell ref="AR24:AR26"/>
    <mergeCell ref="AC11:AH11"/>
    <mergeCell ref="AA24:AA25"/>
    <mergeCell ref="AB24:AB25"/>
    <mergeCell ref="AC12:AI12"/>
    <mergeCell ref="AC14:AH14"/>
    <mergeCell ref="AI14:AI16"/>
    <mergeCell ref="AC15:AC16"/>
    <mergeCell ref="AD15:AE15"/>
    <mergeCell ref="AF15:AH15"/>
    <mergeCell ref="AG16:AH16"/>
    <mergeCell ref="AJ11:AO11"/>
    <mergeCell ref="AJ12:AP12"/>
    <mergeCell ref="AJ14:AO14"/>
    <mergeCell ref="AP14:AP16"/>
    <mergeCell ref="V11:AA11"/>
    <mergeCell ref="V12:AB12"/>
    <mergeCell ref="V14:AA14"/>
    <mergeCell ref="AB14:AB16"/>
    <mergeCell ref="V15:V16"/>
    <mergeCell ref="W15:X15"/>
    <mergeCell ref="Y15:AA15"/>
    <mergeCell ref="Z16:AA16"/>
    <mergeCell ref="M34:AR34"/>
    <mergeCell ref="U14:U16"/>
    <mergeCell ref="AQ14:AQ16"/>
    <mergeCell ref="AR13:AR16"/>
    <mergeCell ref="L13:AQ13"/>
    <mergeCell ref="L14:L16"/>
    <mergeCell ref="M14:M16"/>
    <mergeCell ref="S17:T17"/>
    <mergeCell ref="T24:T25"/>
    <mergeCell ref="O27:AQ27"/>
    <mergeCell ref="R28:R29"/>
    <mergeCell ref="S28:S29"/>
    <mergeCell ref="T28:T29"/>
    <mergeCell ref="AR28:AR30"/>
    <mergeCell ref="Z17:AA17"/>
    <mergeCell ref="Y24:Y25"/>
    <mergeCell ref="L5:T5"/>
    <mergeCell ref="O7:T7"/>
    <mergeCell ref="O8:T8"/>
    <mergeCell ref="L11:M11"/>
    <mergeCell ref="O11:T11"/>
    <mergeCell ref="O9:T9"/>
    <mergeCell ref="O10:T10"/>
    <mergeCell ref="O12:U12"/>
    <mergeCell ref="O15:O16"/>
    <mergeCell ref="P15:Q15"/>
    <mergeCell ref="S16:T16"/>
    <mergeCell ref="I21:I32"/>
    <mergeCell ref="J27:J30"/>
    <mergeCell ref="U28:U29"/>
    <mergeCell ref="R15:T15"/>
    <mergeCell ref="O14:T14"/>
    <mergeCell ref="A18:A32"/>
    <mergeCell ref="O18:AQ18"/>
    <mergeCell ref="B19:B32"/>
    <mergeCell ref="O19:AQ19"/>
    <mergeCell ref="C20:C32"/>
    <mergeCell ref="U24:U25"/>
    <mergeCell ref="O20:AQ20"/>
    <mergeCell ref="D21:D32"/>
    <mergeCell ref="O21:AQ21"/>
    <mergeCell ref="E22:E31"/>
    <mergeCell ref="F23:F26"/>
    <mergeCell ref="J23:J26"/>
    <mergeCell ref="O23:AQ23"/>
    <mergeCell ref="R24:R25"/>
    <mergeCell ref="S24:S25"/>
    <mergeCell ref="F27:F30"/>
  </mergeCells>
  <dataValidations count="10">
    <dataValidation allowBlank="1" sqref="KC31:KN32 TY31:UJ32 ADU31:AEF32 ANQ31:AOB32 AXM31:AXX32 BHI31:BHT32 BRE31:BRP32 CBA31:CBL32 CKW31:CLH32 CUS31:CVD32 DEO31:DEZ32 DOK31:DOV32 DYG31:DYR32 EIC31:EIN32 ERY31:ESJ32 FBU31:FCF32 FLQ31:FMB32 FVM31:FVX32 GFI31:GFT32 GPE31:GPP32 GZA31:GZL32 HIW31:HJH32 HSS31:HTD32 ICO31:ICZ32 IMK31:IMV32 IWG31:IWR32 JGC31:JGN32 JPY31:JQJ32 JZU31:KAF32 KJQ31:KKB32 KTM31:KTX32 LDI31:LDT32 LNE31:LNP32 LXA31:LXL32 MGW31:MHH32 MQS31:MRD32 NAO31:NAZ32 NKK31:NKV32 NUG31:NUR32 OEC31:OEN32 ONY31:OOJ32 OXU31:OYF32 PHQ31:PIB32 PRM31:PRX32 QBI31:QBT32 QLE31:QLP32 QVA31:QVL32 REW31:RFH32 ROS31:RPD32 RYO31:RYZ32 SIK31:SIV32 SSG31:SSR32 TCC31:TCN32 TLY31:TMJ32 TVU31:TWF32 UFQ31:UGB32 UPM31:UPX32 UZI31:UZT32 VJE31:VJP32 VTA31:VTL32 WCW31:WDH32 WMS31:WND32 WWO31:WWZ32 KC65563:KN65564 TY65563:UJ65564 ADU65563:AEF65564 ANQ65563:AOB65564 AXM65563:AXX65564 BHI65563:BHT65564 BRE65563:BRP65564 CBA65563:CBL65564 CKW65563:CLH65564 CUS65563:CVD65564 DEO65563:DEZ65564 DOK65563:DOV65564 DYG65563:DYR65564 EIC65563:EIN65564 ERY65563:ESJ65564 FBU65563:FCF65564 FLQ65563:FMB65564 FVM65563:FVX65564 GFI65563:GFT65564 GPE65563:GPP65564 GZA65563:GZL65564 HIW65563:HJH65564 HSS65563:HTD65564 ICO65563:ICZ65564 IMK65563:IMV65564 IWG65563:IWR65564 JGC65563:JGN65564 JPY65563:JQJ65564 JZU65563:KAF65564 KJQ65563:KKB65564 KTM65563:KTX65564 LDI65563:LDT65564 LNE65563:LNP65564 LXA65563:LXL65564 MGW65563:MHH65564 MQS65563:MRD65564 NAO65563:NAZ65564 NKK65563:NKV65564 NUG65563:NUR65564 OEC65563:OEN65564 ONY65563:OOJ65564 OXU65563:OYF65564 PHQ65563:PIB65564 PRM65563:PRX65564 QBI65563:QBT65564 QLE65563:QLP65564 QVA65563:QVL65564 REW65563:RFH65564 ROS65563:RPD65564 RYO65563:RYZ65564 SIK65563:SIV65564 SSG65563:SSR65564 TCC65563:TCN65564 TLY65563:TMJ65564 TVU65563:TWF65564 UFQ65563:UGB65564 UPM65563:UPX65564 UZI65563:UZT65564 VJE65563:VJP65564 VTA65563:VTL65564 WCW65563:WDH65564 WMS65563:WND65564 WWO65563:WWZ65564 KC131099:KN131100 TY131099:UJ131100 ADU131099:AEF131100 ANQ131099:AOB131100 AXM131099:AXX131100 BHI131099:BHT131100 BRE131099:BRP131100 CBA131099:CBL131100 CKW131099:CLH131100 CUS131099:CVD131100 DEO131099:DEZ131100 DOK131099:DOV131100 DYG131099:DYR131100 EIC131099:EIN131100 ERY131099:ESJ131100 FBU131099:FCF131100 FLQ131099:FMB131100 FVM131099:FVX131100 GFI131099:GFT131100 GPE131099:GPP131100 GZA131099:GZL131100 HIW131099:HJH131100 HSS131099:HTD131100 ICO131099:ICZ131100 IMK131099:IMV131100 IWG131099:IWR131100 JGC131099:JGN131100 JPY131099:JQJ131100 JZU131099:KAF131100 KJQ131099:KKB131100 KTM131099:KTX131100 LDI131099:LDT131100 LNE131099:LNP131100 LXA131099:LXL131100 MGW131099:MHH131100 MQS131099:MRD131100 NAO131099:NAZ131100 NKK131099:NKV131100 NUG131099:NUR131100 OEC131099:OEN131100 ONY131099:OOJ131100 OXU131099:OYF131100 PHQ131099:PIB131100 PRM131099:PRX131100 QBI131099:QBT131100 QLE131099:QLP131100 QVA131099:QVL131100 REW131099:RFH131100 ROS131099:RPD131100 RYO131099:RYZ131100 SIK131099:SIV131100 SSG131099:SSR131100 TCC131099:TCN131100 TLY131099:TMJ131100 TVU131099:TWF131100 UFQ131099:UGB131100 UPM131099:UPX131100 UZI131099:UZT131100 VJE131099:VJP131100 VTA131099:VTL131100 WCW131099:WDH131100 WMS131099:WND131100 WWO131099:WWZ131100 KC196635:KN196636 TY196635:UJ196636 ADU196635:AEF196636 ANQ196635:AOB196636 AXM196635:AXX196636 BHI196635:BHT196636 BRE196635:BRP196636 CBA196635:CBL196636 CKW196635:CLH196636 CUS196635:CVD196636 DEO196635:DEZ196636 DOK196635:DOV196636 DYG196635:DYR196636 EIC196635:EIN196636 ERY196635:ESJ196636 FBU196635:FCF196636 FLQ196635:FMB196636 FVM196635:FVX196636 GFI196635:GFT196636 GPE196635:GPP196636 GZA196635:GZL196636 HIW196635:HJH196636 HSS196635:HTD196636 ICO196635:ICZ196636 IMK196635:IMV196636 IWG196635:IWR196636 JGC196635:JGN196636 JPY196635:JQJ196636 JZU196635:KAF196636 KJQ196635:KKB196636 KTM196635:KTX196636 LDI196635:LDT196636 LNE196635:LNP196636 LXA196635:LXL196636 MGW196635:MHH196636 MQS196635:MRD196636 NAO196635:NAZ196636 NKK196635:NKV196636 NUG196635:NUR196636 OEC196635:OEN196636 ONY196635:OOJ196636 OXU196635:OYF196636 PHQ196635:PIB196636 PRM196635:PRX196636 QBI196635:QBT196636 QLE196635:QLP196636 QVA196635:QVL196636 REW196635:RFH196636 ROS196635:RPD196636 RYO196635:RYZ196636 SIK196635:SIV196636 SSG196635:SSR196636 TCC196635:TCN196636 TLY196635:TMJ196636 TVU196635:TWF196636 UFQ196635:UGB196636 UPM196635:UPX196636 UZI196635:UZT196636 VJE196635:VJP196636 VTA196635:VTL196636 WCW196635:WDH196636 WMS196635:WND196636 WWO196635:WWZ196636 KC262171:KN262172 TY262171:UJ262172 ADU262171:AEF262172 ANQ262171:AOB262172 AXM262171:AXX262172 BHI262171:BHT262172 BRE262171:BRP262172 CBA262171:CBL262172 CKW262171:CLH262172 CUS262171:CVD262172 DEO262171:DEZ262172 DOK262171:DOV262172 DYG262171:DYR262172 EIC262171:EIN262172 ERY262171:ESJ262172 FBU262171:FCF262172 FLQ262171:FMB262172 FVM262171:FVX262172 GFI262171:GFT262172 GPE262171:GPP262172 GZA262171:GZL262172 HIW262171:HJH262172 HSS262171:HTD262172 ICO262171:ICZ262172 IMK262171:IMV262172 IWG262171:IWR262172 JGC262171:JGN262172 JPY262171:JQJ262172 JZU262171:KAF262172 KJQ262171:KKB262172 KTM262171:KTX262172 LDI262171:LDT262172 LNE262171:LNP262172 LXA262171:LXL262172 MGW262171:MHH262172 MQS262171:MRD262172 NAO262171:NAZ262172 NKK262171:NKV262172 NUG262171:NUR262172 OEC262171:OEN262172 ONY262171:OOJ262172 OXU262171:OYF262172 PHQ262171:PIB262172 PRM262171:PRX262172 QBI262171:QBT262172 QLE262171:QLP262172 QVA262171:QVL262172 REW262171:RFH262172 ROS262171:RPD262172 RYO262171:RYZ262172 SIK262171:SIV262172 SSG262171:SSR262172 TCC262171:TCN262172 TLY262171:TMJ262172 TVU262171:TWF262172 UFQ262171:UGB262172 UPM262171:UPX262172 UZI262171:UZT262172 VJE262171:VJP262172 VTA262171:VTL262172 WCW262171:WDH262172 WMS262171:WND262172 WWO262171:WWZ262172 KC327707:KN327708 TY327707:UJ327708 ADU327707:AEF327708 ANQ327707:AOB327708 AXM327707:AXX327708 BHI327707:BHT327708 BRE327707:BRP327708 CBA327707:CBL327708 CKW327707:CLH327708 CUS327707:CVD327708 DEO327707:DEZ327708 DOK327707:DOV327708 DYG327707:DYR327708 EIC327707:EIN327708 ERY327707:ESJ327708 FBU327707:FCF327708 FLQ327707:FMB327708 FVM327707:FVX327708 GFI327707:GFT327708 GPE327707:GPP327708 GZA327707:GZL327708 HIW327707:HJH327708 HSS327707:HTD327708 ICO327707:ICZ327708 IMK327707:IMV327708 IWG327707:IWR327708 JGC327707:JGN327708 JPY327707:JQJ327708 JZU327707:KAF327708 KJQ327707:KKB327708 KTM327707:KTX327708 LDI327707:LDT327708 LNE327707:LNP327708 LXA327707:LXL327708 MGW327707:MHH327708 MQS327707:MRD327708 NAO327707:NAZ327708 NKK327707:NKV327708 NUG327707:NUR327708 OEC327707:OEN327708 ONY327707:OOJ327708 OXU327707:OYF327708 PHQ327707:PIB327708 PRM327707:PRX327708 QBI327707:QBT327708 QLE327707:QLP327708 QVA327707:QVL327708 REW327707:RFH327708 ROS327707:RPD327708 RYO327707:RYZ327708 SIK327707:SIV327708 SSG327707:SSR327708 TCC327707:TCN327708 TLY327707:TMJ327708 TVU327707:TWF327708 UFQ327707:UGB327708 UPM327707:UPX327708 UZI327707:UZT327708 VJE327707:VJP327708 VTA327707:VTL327708 WCW327707:WDH327708 WMS327707:WND327708 WWO327707:WWZ327708 KC393243:KN393244 TY393243:UJ393244 ADU393243:AEF393244 ANQ393243:AOB393244 AXM393243:AXX393244 BHI393243:BHT393244 BRE393243:BRP393244 CBA393243:CBL393244 CKW393243:CLH393244 CUS393243:CVD393244 DEO393243:DEZ393244 DOK393243:DOV393244 DYG393243:DYR393244 EIC393243:EIN393244 ERY393243:ESJ393244 FBU393243:FCF393244 FLQ393243:FMB393244 FVM393243:FVX393244 GFI393243:GFT393244 GPE393243:GPP393244 GZA393243:GZL393244 HIW393243:HJH393244 HSS393243:HTD393244 ICO393243:ICZ393244 IMK393243:IMV393244 IWG393243:IWR393244 JGC393243:JGN393244 JPY393243:JQJ393244 JZU393243:KAF393244 KJQ393243:KKB393244 KTM393243:KTX393244 LDI393243:LDT393244 LNE393243:LNP393244 LXA393243:LXL393244 MGW393243:MHH393244 MQS393243:MRD393244 NAO393243:NAZ393244 NKK393243:NKV393244 NUG393243:NUR393244 OEC393243:OEN393244 ONY393243:OOJ393244 OXU393243:OYF393244 PHQ393243:PIB393244 PRM393243:PRX393244 QBI393243:QBT393244 QLE393243:QLP393244 QVA393243:QVL393244 REW393243:RFH393244 ROS393243:RPD393244 RYO393243:RYZ393244 SIK393243:SIV393244 SSG393243:SSR393244 TCC393243:TCN393244 TLY393243:TMJ393244 TVU393243:TWF393244 UFQ393243:UGB393244 UPM393243:UPX393244 UZI393243:UZT393244 VJE393243:VJP393244 VTA393243:VTL393244 WCW393243:WDH393244 WMS393243:WND393244 WWO393243:WWZ393244 KC458779:KN458780 TY458779:UJ458780 ADU458779:AEF458780 ANQ458779:AOB458780 AXM458779:AXX458780 BHI458779:BHT458780 BRE458779:BRP458780 CBA458779:CBL458780 CKW458779:CLH458780 CUS458779:CVD458780 DEO458779:DEZ458780 DOK458779:DOV458780 DYG458779:DYR458780 EIC458779:EIN458780 ERY458779:ESJ458780 FBU458779:FCF458780 FLQ458779:FMB458780 FVM458779:FVX458780 GFI458779:GFT458780 GPE458779:GPP458780 GZA458779:GZL458780 HIW458779:HJH458780 HSS458779:HTD458780 ICO458779:ICZ458780 IMK458779:IMV458780 IWG458779:IWR458780 JGC458779:JGN458780 JPY458779:JQJ458780 JZU458779:KAF458780 KJQ458779:KKB458780 KTM458779:KTX458780 LDI458779:LDT458780 LNE458779:LNP458780 LXA458779:LXL458780 MGW458779:MHH458780 MQS458779:MRD458780 NAO458779:NAZ458780 NKK458779:NKV458780 NUG458779:NUR458780 OEC458779:OEN458780 ONY458779:OOJ458780 OXU458779:OYF458780 PHQ458779:PIB458780 PRM458779:PRX458780 QBI458779:QBT458780 QLE458779:QLP458780 QVA458779:QVL458780 REW458779:RFH458780 ROS458779:RPD458780 RYO458779:RYZ458780 SIK458779:SIV458780 SSG458779:SSR458780 TCC458779:TCN458780 TLY458779:TMJ458780 TVU458779:TWF458780 UFQ458779:UGB458780 UPM458779:UPX458780 UZI458779:UZT458780 VJE458779:VJP458780 VTA458779:VTL458780 WCW458779:WDH458780 WMS458779:WND458780 WWO458779:WWZ458780 KC524315:KN524316 TY524315:UJ524316 ADU524315:AEF524316 ANQ524315:AOB524316 AXM524315:AXX524316 BHI524315:BHT524316 BRE524315:BRP524316 CBA524315:CBL524316 CKW524315:CLH524316 CUS524315:CVD524316 DEO524315:DEZ524316 DOK524315:DOV524316 DYG524315:DYR524316 EIC524315:EIN524316 ERY524315:ESJ524316 FBU524315:FCF524316 FLQ524315:FMB524316 FVM524315:FVX524316 GFI524315:GFT524316 GPE524315:GPP524316 GZA524315:GZL524316 HIW524315:HJH524316 HSS524315:HTD524316 ICO524315:ICZ524316 IMK524315:IMV524316 IWG524315:IWR524316 JGC524315:JGN524316 JPY524315:JQJ524316 JZU524315:KAF524316 KJQ524315:KKB524316 KTM524315:KTX524316 LDI524315:LDT524316 LNE524315:LNP524316 LXA524315:LXL524316 MGW524315:MHH524316 MQS524315:MRD524316 NAO524315:NAZ524316 NKK524315:NKV524316 NUG524315:NUR524316 OEC524315:OEN524316 ONY524315:OOJ524316 OXU524315:OYF524316 PHQ524315:PIB524316 PRM524315:PRX524316 QBI524315:QBT524316 QLE524315:QLP524316 QVA524315:QVL524316 REW524315:RFH524316 ROS524315:RPD524316 RYO524315:RYZ524316 SIK524315:SIV524316 SSG524315:SSR524316 TCC524315:TCN524316 TLY524315:TMJ524316 TVU524315:TWF524316 UFQ524315:UGB524316 UPM524315:UPX524316 UZI524315:UZT524316 VJE524315:VJP524316 VTA524315:VTL524316 WCW524315:WDH524316 WMS524315:WND524316 WWO524315:WWZ524316 KC589851:KN589852 TY589851:UJ589852 ADU589851:AEF589852 ANQ589851:AOB589852 AXM589851:AXX589852 BHI589851:BHT589852 BRE589851:BRP589852 CBA589851:CBL589852 CKW589851:CLH589852 CUS589851:CVD589852 DEO589851:DEZ589852 DOK589851:DOV589852 DYG589851:DYR589852 EIC589851:EIN589852 ERY589851:ESJ589852 FBU589851:FCF589852 FLQ589851:FMB589852 FVM589851:FVX589852 GFI589851:GFT589852 GPE589851:GPP589852 GZA589851:GZL589852 HIW589851:HJH589852 HSS589851:HTD589852 ICO589851:ICZ589852 IMK589851:IMV589852 IWG589851:IWR589852 JGC589851:JGN589852 JPY589851:JQJ589852 JZU589851:KAF589852 KJQ589851:KKB589852 KTM589851:KTX589852 LDI589851:LDT589852 LNE589851:LNP589852 LXA589851:LXL589852 MGW589851:MHH589852 MQS589851:MRD589852 NAO589851:NAZ589852 NKK589851:NKV589852 NUG589851:NUR589852 OEC589851:OEN589852 ONY589851:OOJ589852 OXU589851:OYF589852 PHQ589851:PIB589852 PRM589851:PRX589852 QBI589851:QBT589852 QLE589851:QLP589852 QVA589851:QVL589852 REW589851:RFH589852 ROS589851:RPD589852 RYO589851:RYZ589852 SIK589851:SIV589852 SSG589851:SSR589852 TCC589851:TCN589852 TLY589851:TMJ589852 TVU589851:TWF589852 UFQ589851:UGB589852 UPM589851:UPX589852 UZI589851:UZT589852 VJE589851:VJP589852 VTA589851:VTL589852 WCW589851:WDH589852 WMS589851:WND589852 WWO589851:WWZ589852 KC655387:KN655388 TY655387:UJ655388 ADU655387:AEF655388 ANQ655387:AOB655388 AXM655387:AXX655388 BHI655387:BHT655388 BRE655387:BRP655388 CBA655387:CBL655388 CKW655387:CLH655388 CUS655387:CVD655388 DEO655387:DEZ655388 DOK655387:DOV655388 DYG655387:DYR655388 EIC655387:EIN655388 ERY655387:ESJ655388 FBU655387:FCF655388 FLQ655387:FMB655388 FVM655387:FVX655388 GFI655387:GFT655388 GPE655387:GPP655388 GZA655387:GZL655388 HIW655387:HJH655388 HSS655387:HTD655388 ICO655387:ICZ655388 IMK655387:IMV655388 IWG655387:IWR655388 JGC655387:JGN655388 JPY655387:JQJ655388 JZU655387:KAF655388 KJQ655387:KKB655388 KTM655387:KTX655388 LDI655387:LDT655388 LNE655387:LNP655388 LXA655387:LXL655388 MGW655387:MHH655388 MQS655387:MRD655388 NAO655387:NAZ655388 NKK655387:NKV655388 NUG655387:NUR655388 OEC655387:OEN655388 ONY655387:OOJ655388 OXU655387:OYF655388 PHQ655387:PIB655388 PRM655387:PRX655388 QBI655387:QBT655388 QLE655387:QLP655388 QVA655387:QVL655388 REW655387:RFH655388 ROS655387:RPD655388 RYO655387:RYZ655388 SIK655387:SIV655388 SSG655387:SSR655388 TCC655387:TCN655388 TLY655387:TMJ655388 TVU655387:TWF655388 UFQ655387:UGB655388 UPM655387:UPX655388 UZI655387:UZT655388 VJE655387:VJP655388 VTA655387:VTL655388 WCW655387:WDH655388 WMS655387:WND655388 WWO655387:WWZ655388 KC720923:KN720924 TY720923:UJ720924 ADU720923:AEF720924 ANQ720923:AOB720924 AXM720923:AXX720924 BHI720923:BHT720924 BRE720923:BRP720924 CBA720923:CBL720924 CKW720923:CLH720924 CUS720923:CVD720924 DEO720923:DEZ720924 DOK720923:DOV720924 DYG720923:DYR720924 EIC720923:EIN720924 ERY720923:ESJ720924 FBU720923:FCF720924 FLQ720923:FMB720924 FVM720923:FVX720924 GFI720923:GFT720924 GPE720923:GPP720924 GZA720923:GZL720924 HIW720923:HJH720924 HSS720923:HTD720924 ICO720923:ICZ720924 IMK720923:IMV720924 IWG720923:IWR720924 JGC720923:JGN720924 JPY720923:JQJ720924 JZU720923:KAF720924 KJQ720923:KKB720924 KTM720923:KTX720924 LDI720923:LDT720924 LNE720923:LNP720924 LXA720923:LXL720924 MGW720923:MHH720924 MQS720923:MRD720924 NAO720923:NAZ720924 NKK720923:NKV720924 NUG720923:NUR720924 OEC720923:OEN720924 ONY720923:OOJ720924 OXU720923:OYF720924 PHQ720923:PIB720924 PRM720923:PRX720924 QBI720923:QBT720924 QLE720923:QLP720924 QVA720923:QVL720924 REW720923:RFH720924 ROS720923:RPD720924 RYO720923:RYZ720924 SIK720923:SIV720924 SSG720923:SSR720924 TCC720923:TCN720924 TLY720923:TMJ720924 TVU720923:TWF720924 UFQ720923:UGB720924 UPM720923:UPX720924 UZI720923:UZT720924 VJE720923:VJP720924 VTA720923:VTL720924 WCW720923:WDH720924 WMS720923:WND720924 WWO720923:WWZ720924 KC786459:KN786460 TY786459:UJ786460 ADU786459:AEF786460 ANQ786459:AOB786460 AXM786459:AXX786460 BHI786459:BHT786460 BRE786459:BRP786460 CBA786459:CBL786460 CKW786459:CLH786460 CUS786459:CVD786460 DEO786459:DEZ786460 DOK786459:DOV786460 DYG786459:DYR786460 EIC786459:EIN786460 ERY786459:ESJ786460 FBU786459:FCF786460 FLQ786459:FMB786460 FVM786459:FVX786460 GFI786459:GFT786460 GPE786459:GPP786460 GZA786459:GZL786460 HIW786459:HJH786460 HSS786459:HTD786460 ICO786459:ICZ786460 IMK786459:IMV786460 IWG786459:IWR786460 JGC786459:JGN786460 JPY786459:JQJ786460 JZU786459:KAF786460 KJQ786459:KKB786460 KTM786459:KTX786460 LDI786459:LDT786460 LNE786459:LNP786460 LXA786459:LXL786460 MGW786459:MHH786460 MQS786459:MRD786460 NAO786459:NAZ786460 NKK786459:NKV786460 NUG786459:NUR786460 OEC786459:OEN786460 ONY786459:OOJ786460 OXU786459:OYF786460 PHQ786459:PIB786460 PRM786459:PRX786460 QBI786459:QBT786460 QLE786459:QLP786460 QVA786459:QVL786460 REW786459:RFH786460 ROS786459:RPD786460 RYO786459:RYZ786460 SIK786459:SIV786460 SSG786459:SSR786460 TCC786459:TCN786460 TLY786459:TMJ786460 TVU786459:TWF786460 UFQ786459:UGB786460 UPM786459:UPX786460 UZI786459:UZT786460 VJE786459:VJP786460 VTA786459:VTL786460 WCW786459:WDH786460 WMS786459:WND786460 WWO786459:WWZ786460 KC851995:KN851996 TY851995:UJ851996 ADU851995:AEF851996 ANQ851995:AOB851996 AXM851995:AXX851996 BHI851995:BHT851996 BRE851995:BRP851996 CBA851995:CBL851996 CKW851995:CLH851996 CUS851995:CVD851996 DEO851995:DEZ851996 DOK851995:DOV851996 DYG851995:DYR851996 EIC851995:EIN851996 ERY851995:ESJ851996 FBU851995:FCF851996 FLQ851995:FMB851996 FVM851995:FVX851996 GFI851995:GFT851996 GPE851995:GPP851996 GZA851995:GZL851996 HIW851995:HJH851996 HSS851995:HTD851996 ICO851995:ICZ851996 IMK851995:IMV851996 IWG851995:IWR851996 JGC851995:JGN851996 JPY851995:JQJ851996 JZU851995:KAF851996 KJQ851995:KKB851996 KTM851995:KTX851996 LDI851995:LDT851996 LNE851995:LNP851996 LXA851995:LXL851996 MGW851995:MHH851996 MQS851995:MRD851996 NAO851995:NAZ851996 NKK851995:NKV851996 NUG851995:NUR851996 OEC851995:OEN851996 ONY851995:OOJ851996 OXU851995:OYF851996 PHQ851995:PIB851996 PRM851995:PRX851996 QBI851995:QBT851996 QLE851995:QLP851996 QVA851995:QVL851996 REW851995:RFH851996 ROS851995:RPD851996 RYO851995:RYZ851996 SIK851995:SIV851996 SSG851995:SSR851996 TCC851995:TCN851996 TLY851995:TMJ851996 TVU851995:TWF851996 UFQ851995:UGB851996 UPM851995:UPX851996 UZI851995:UZT851996 VJE851995:VJP851996 VTA851995:VTL851996 WCW851995:WDH851996 WMS851995:WND851996 WWO851995:WWZ851996 KC917531:KN917532 TY917531:UJ917532 ADU917531:AEF917532 ANQ917531:AOB917532 AXM917531:AXX917532 BHI917531:BHT917532 BRE917531:BRP917532 CBA917531:CBL917532 CKW917531:CLH917532 CUS917531:CVD917532 DEO917531:DEZ917532 DOK917531:DOV917532 DYG917531:DYR917532 EIC917531:EIN917532 ERY917531:ESJ917532 FBU917531:FCF917532 FLQ917531:FMB917532 FVM917531:FVX917532 GFI917531:GFT917532 GPE917531:GPP917532 GZA917531:GZL917532 HIW917531:HJH917532 HSS917531:HTD917532 ICO917531:ICZ917532 IMK917531:IMV917532 IWG917531:IWR917532 JGC917531:JGN917532 JPY917531:JQJ917532 JZU917531:KAF917532 KJQ917531:KKB917532 KTM917531:KTX917532 LDI917531:LDT917532 LNE917531:LNP917532 LXA917531:LXL917532 MGW917531:MHH917532 MQS917531:MRD917532 NAO917531:NAZ917532 NKK917531:NKV917532 NUG917531:NUR917532 OEC917531:OEN917532 ONY917531:OOJ917532 OXU917531:OYF917532 PHQ917531:PIB917532 PRM917531:PRX917532 QBI917531:QBT917532 QLE917531:QLP917532 QVA917531:QVL917532 REW917531:RFH917532 ROS917531:RPD917532 RYO917531:RYZ917532 SIK917531:SIV917532 SSG917531:SSR917532 TCC917531:TCN917532 TLY917531:TMJ917532 TVU917531:TWF917532 UFQ917531:UGB917532 UPM917531:UPX917532 UZI917531:UZT917532 VJE917531:VJP917532 VTA917531:VTL917532 WCW917531:WDH917532 WMS917531:WND917532 WWO917531:WWZ917532 WWO983067:WWZ983068 KC983067:KN983068 TY983067:UJ983068 ADU983067:AEF983068 ANQ983067:AOB983068 AXM983067:AXX983068 BHI983067:BHT983068 BRE983067:BRP983068 CBA983067:CBL983068 CKW983067:CLH983068 CUS983067:CVD983068 DEO983067:DEZ983068 DOK983067:DOV983068 DYG983067:DYR983068 EIC983067:EIN983068 ERY983067:ESJ983068 FBU983067:FCF983068 FLQ983067:FMB983068 FVM983067:FVX983068 GFI983067:GFT983068 GPE983067:GPP983068 GZA983067:GZL983068 HIW983067:HJH983068 HSS983067:HTD983068 ICO983067:ICZ983068 IMK983067:IMV983068 IWG983067:IWR983068 JGC983067:JGN983068 JPY983067:JQJ983068 JZU983067:KAF983068 KJQ983067:KKB983068 KTM983067:KTX983068 LDI983067:LDT983068 LNE983067:LNP983068 LXA983067:LXL983068 MGW983067:MHH983068 MQS983067:MRD983068 NAO983067:NAZ983068 NKK983067:NKV983068 NUG983067:NUR983068 OEC983067:OEN983068 ONY983067:OOJ983068 OXU983067:OYF983068 PHQ983067:PIB983068 PRM983067:PRX983068 QBI983067:QBT983068 QLE983067:QLP983068 QVA983067:QVL983068 REW983067:RFH983068 ROS983067:RPD983068 RYO983067:RYZ983068 SIK983067:SIV983068 SSG983067:SSR983068 TCC983067:TCN983068 TLY983067:TMJ983068 TVU983067:TWF983068 UFQ983067:UGB983068 UPM983067:UPX983068 UZI983067:UZT983068 VJE983067:VJP983068 VTA983067:VTL983068 WCW983067:WDH983068 WMS983067:WND983068 AR31:AR32 L983067:AR983068 L917531:AR917532 L851995:AR851996 L786459:AR786460 L720923:AR720924 L655387:AR655388 L589851:AR589852 L524315:AR524316 L458779:AR458780 L393243:AR393244 L327707:AR327708 L262171:AR262172 L196635:AR196636 L131099:AR131100 L65563:AR65564" xr:uid="{00000000-0002-0000-1400-000000000000}"/>
    <dataValidation allowBlank="1" prompt="Для выбора выполните двойной щелчок левой клавиши мыши по соответствующей ячейке." sqref="KC65565:KN65568 TY65565:UJ65568 ADU65565:AEF65568 ANQ65565:AOB65568 AXM65565:AXX65568 BHI65565:BHT65568 BRE65565:BRP65568 CBA65565:CBL65568 CKW65565:CLH65568 CUS65565:CVD65568 DEO65565:DEZ65568 DOK65565:DOV65568 DYG65565:DYR65568 EIC65565:EIN65568 ERY65565:ESJ65568 FBU65565:FCF65568 FLQ65565:FMB65568 FVM65565:FVX65568 GFI65565:GFT65568 GPE65565:GPP65568 GZA65565:GZL65568 HIW65565:HJH65568 HSS65565:HTD65568 ICO65565:ICZ65568 IMK65565:IMV65568 IWG65565:IWR65568 JGC65565:JGN65568 JPY65565:JQJ65568 JZU65565:KAF65568 KJQ65565:KKB65568 KTM65565:KTX65568 LDI65565:LDT65568 LNE65565:LNP65568 LXA65565:LXL65568 MGW65565:MHH65568 MQS65565:MRD65568 NAO65565:NAZ65568 NKK65565:NKV65568 NUG65565:NUR65568 OEC65565:OEN65568 ONY65565:OOJ65568 OXU65565:OYF65568 PHQ65565:PIB65568 PRM65565:PRX65568 QBI65565:QBT65568 QLE65565:QLP65568 QVA65565:QVL65568 REW65565:RFH65568 ROS65565:RPD65568 RYO65565:RYZ65568 SIK65565:SIV65568 SSG65565:SSR65568 TCC65565:TCN65568 TLY65565:TMJ65568 TVU65565:TWF65568 UFQ65565:UGB65568 UPM65565:UPX65568 UZI65565:UZT65568 VJE65565:VJP65568 VTA65565:VTL65568 WCW65565:WDH65568 WMS65565:WND65568 WWO65565:WWZ65568 KC131101:KN131104 TY131101:UJ131104 ADU131101:AEF131104 ANQ131101:AOB131104 AXM131101:AXX131104 BHI131101:BHT131104 BRE131101:BRP131104 CBA131101:CBL131104 CKW131101:CLH131104 CUS131101:CVD131104 DEO131101:DEZ131104 DOK131101:DOV131104 DYG131101:DYR131104 EIC131101:EIN131104 ERY131101:ESJ131104 FBU131101:FCF131104 FLQ131101:FMB131104 FVM131101:FVX131104 GFI131101:GFT131104 GPE131101:GPP131104 GZA131101:GZL131104 HIW131101:HJH131104 HSS131101:HTD131104 ICO131101:ICZ131104 IMK131101:IMV131104 IWG131101:IWR131104 JGC131101:JGN131104 JPY131101:JQJ131104 JZU131101:KAF131104 KJQ131101:KKB131104 KTM131101:KTX131104 LDI131101:LDT131104 LNE131101:LNP131104 LXA131101:LXL131104 MGW131101:MHH131104 MQS131101:MRD131104 NAO131101:NAZ131104 NKK131101:NKV131104 NUG131101:NUR131104 OEC131101:OEN131104 ONY131101:OOJ131104 OXU131101:OYF131104 PHQ131101:PIB131104 PRM131101:PRX131104 QBI131101:QBT131104 QLE131101:QLP131104 QVA131101:QVL131104 REW131101:RFH131104 ROS131101:RPD131104 RYO131101:RYZ131104 SIK131101:SIV131104 SSG131101:SSR131104 TCC131101:TCN131104 TLY131101:TMJ131104 TVU131101:TWF131104 UFQ131101:UGB131104 UPM131101:UPX131104 UZI131101:UZT131104 VJE131101:VJP131104 VTA131101:VTL131104 WCW131101:WDH131104 WMS131101:WND131104 WWO131101:WWZ131104 KC196637:KN196640 TY196637:UJ196640 ADU196637:AEF196640 ANQ196637:AOB196640 AXM196637:AXX196640 BHI196637:BHT196640 BRE196637:BRP196640 CBA196637:CBL196640 CKW196637:CLH196640 CUS196637:CVD196640 DEO196637:DEZ196640 DOK196637:DOV196640 DYG196637:DYR196640 EIC196637:EIN196640 ERY196637:ESJ196640 FBU196637:FCF196640 FLQ196637:FMB196640 FVM196637:FVX196640 GFI196637:GFT196640 GPE196637:GPP196640 GZA196637:GZL196640 HIW196637:HJH196640 HSS196637:HTD196640 ICO196637:ICZ196640 IMK196637:IMV196640 IWG196637:IWR196640 JGC196637:JGN196640 JPY196637:JQJ196640 JZU196637:KAF196640 KJQ196637:KKB196640 KTM196637:KTX196640 LDI196637:LDT196640 LNE196637:LNP196640 LXA196637:LXL196640 MGW196637:MHH196640 MQS196637:MRD196640 NAO196637:NAZ196640 NKK196637:NKV196640 NUG196637:NUR196640 OEC196637:OEN196640 ONY196637:OOJ196640 OXU196637:OYF196640 PHQ196637:PIB196640 PRM196637:PRX196640 QBI196637:QBT196640 QLE196637:QLP196640 QVA196637:QVL196640 REW196637:RFH196640 ROS196637:RPD196640 RYO196637:RYZ196640 SIK196637:SIV196640 SSG196637:SSR196640 TCC196637:TCN196640 TLY196637:TMJ196640 TVU196637:TWF196640 UFQ196637:UGB196640 UPM196637:UPX196640 UZI196637:UZT196640 VJE196637:VJP196640 VTA196637:VTL196640 WCW196637:WDH196640 WMS196637:WND196640 WWO196637:WWZ196640 KC262173:KN262176 TY262173:UJ262176 ADU262173:AEF262176 ANQ262173:AOB262176 AXM262173:AXX262176 BHI262173:BHT262176 BRE262173:BRP262176 CBA262173:CBL262176 CKW262173:CLH262176 CUS262173:CVD262176 DEO262173:DEZ262176 DOK262173:DOV262176 DYG262173:DYR262176 EIC262173:EIN262176 ERY262173:ESJ262176 FBU262173:FCF262176 FLQ262173:FMB262176 FVM262173:FVX262176 GFI262173:GFT262176 GPE262173:GPP262176 GZA262173:GZL262176 HIW262173:HJH262176 HSS262173:HTD262176 ICO262173:ICZ262176 IMK262173:IMV262176 IWG262173:IWR262176 JGC262173:JGN262176 JPY262173:JQJ262176 JZU262173:KAF262176 KJQ262173:KKB262176 KTM262173:KTX262176 LDI262173:LDT262176 LNE262173:LNP262176 LXA262173:LXL262176 MGW262173:MHH262176 MQS262173:MRD262176 NAO262173:NAZ262176 NKK262173:NKV262176 NUG262173:NUR262176 OEC262173:OEN262176 ONY262173:OOJ262176 OXU262173:OYF262176 PHQ262173:PIB262176 PRM262173:PRX262176 QBI262173:QBT262176 QLE262173:QLP262176 QVA262173:QVL262176 REW262173:RFH262176 ROS262173:RPD262176 RYO262173:RYZ262176 SIK262173:SIV262176 SSG262173:SSR262176 TCC262173:TCN262176 TLY262173:TMJ262176 TVU262173:TWF262176 UFQ262173:UGB262176 UPM262173:UPX262176 UZI262173:UZT262176 VJE262173:VJP262176 VTA262173:VTL262176 WCW262173:WDH262176 WMS262173:WND262176 WWO262173:WWZ262176 KC327709:KN327712 TY327709:UJ327712 ADU327709:AEF327712 ANQ327709:AOB327712 AXM327709:AXX327712 BHI327709:BHT327712 BRE327709:BRP327712 CBA327709:CBL327712 CKW327709:CLH327712 CUS327709:CVD327712 DEO327709:DEZ327712 DOK327709:DOV327712 DYG327709:DYR327712 EIC327709:EIN327712 ERY327709:ESJ327712 FBU327709:FCF327712 FLQ327709:FMB327712 FVM327709:FVX327712 GFI327709:GFT327712 GPE327709:GPP327712 GZA327709:GZL327712 HIW327709:HJH327712 HSS327709:HTD327712 ICO327709:ICZ327712 IMK327709:IMV327712 IWG327709:IWR327712 JGC327709:JGN327712 JPY327709:JQJ327712 JZU327709:KAF327712 KJQ327709:KKB327712 KTM327709:KTX327712 LDI327709:LDT327712 LNE327709:LNP327712 LXA327709:LXL327712 MGW327709:MHH327712 MQS327709:MRD327712 NAO327709:NAZ327712 NKK327709:NKV327712 NUG327709:NUR327712 OEC327709:OEN327712 ONY327709:OOJ327712 OXU327709:OYF327712 PHQ327709:PIB327712 PRM327709:PRX327712 QBI327709:QBT327712 QLE327709:QLP327712 QVA327709:QVL327712 REW327709:RFH327712 ROS327709:RPD327712 RYO327709:RYZ327712 SIK327709:SIV327712 SSG327709:SSR327712 TCC327709:TCN327712 TLY327709:TMJ327712 TVU327709:TWF327712 UFQ327709:UGB327712 UPM327709:UPX327712 UZI327709:UZT327712 VJE327709:VJP327712 VTA327709:VTL327712 WCW327709:WDH327712 WMS327709:WND327712 WWO327709:WWZ327712 KC393245:KN393248 TY393245:UJ393248 ADU393245:AEF393248 ANQ393245:AOB393248 AXM393245:AXX393248 BHI393245:BHT393248 BRE393245:BRP393248 CBA393245:CBL393248 CKW393245:CLH393248 CUS393245:CVD393248 DEO393245:DEZ393248 DOK393245:DOV393248 DYG393245:DYR393248 EIC393245:EIN393248 ERY393245:ESJ393248 FBU393245:FCF393248 FLQ393245:FMB393248 FVM393245:FVX393248 GFI393245:GFT393248 GPE393245:GPP393248 GZA393245:GZL393248 HIW393245:HJH393248 HSS393245:HTD393248 ICO393245:ICZ393248 IMK393245:IMV393248 IWG393245:IWR393248 JGC393245:JGN393248 JPY393245:JQJ393248 JZU393245:KAF393248 KJQ393245:KKB393248 KTM393245:KTX393248 LDI393245:LDT393248 LNE393245:LNP393248 LXA393245:LXL393248 MGW393245:MHH393248 MQS393245:MRD393248 NAO393245:NAZ393248 NKK393245:NKV393248 NUG393245:NUR393248 OEC393245:OEN393248 ONY393245:OOJ393248 OXU393245:OYF393248 PHQ393245:PIB393248 PRM393245:PRX393248 QBI393245:QBT393248 QLE393245:QLP393248 QVA393245:QVL393248 REW393245:RFH393248 ROS393245:RPD393248 RYO393245:RYZ393248 SIK393245:SIV393248 SSG393245:SSR393248 TCC393245:TCN393248 TLY393245:TMJ393248 TVU393245:TWF393248 UFQ393245:UGB393248 UPM393245:UPX393248 UZI393245:UZT393248 VJE393245:VJP393248 VTA393245:VTL393248 WCW393245:WDH393248 WMS393245:WND393248 WWO393245:WWZ393248 KC458781:KN458784 TY458781:UJ458784 ADU458781:AEF458784 ANQ458781:AOB458784 AXM458781:AXX458784 BHI458781:BHT458784 BRE458781:BRP458784 CBA458781:CBL458784 CKW458781:CLH458784 CUS458781:CVD458784 DEO458781:DEZ458784 DOK458781:DOV458784 DYG458781:DYR458784 EIC458781:EIN458784 ERY458781:ESJ458784 FBU458781:FCF458784 FLQ458781:FMB458784 FVM458781:FVX458784 GFI458781:GFT458784 GPE458781:GPP458784 GZA458781:GZL458784 HIW458781:HJH458784 HSS458781:HTD458784 ICO458781:ICZ458784 IMK458781:IMV458784 IWG458781:IWR458784 JGC458781:JGN458784 JPY458781:JQJ458784 JZU458781:KAF458784 KJQ458781:KKB458784 KTM458781:KTX458784 LDI458781:LDT458784 LNE458781:LNP458784 LXA458781:LXL458784 MGW458781:MHH458784 MQS458781:MRD458784 NAO458781:NAZ458784 NKK458781:NKV458784 NUG458781:NUR458784 OEC458781:OEN458784 ONY458781:OOJ458784 OXU458781:OYF458784 PHQ458781:PIB458784 PRM458781:PRX458784 QBI458781:QBT458784 QLE458781:QLP458784 QVA458781:QVL458784 REW458781:RFH458784 ROS458781:RPD458784 RYO458781:RYZ458784 SIK458781:SIV458784 SSG458781:SSR458784 TCC458781:TCN458784 TLY458781:TMJ458784 TVU458781:TWF458784 UFQ458781:UGB458784 UPM458781:UPX458784 UZI458781:UZT458784 VJE458781:VJP458784 VTA458781:VTL458784 WCW458781:WDH458784 WMS458781:WND458784 WWO458781:WWZ458784 KC524317:KN524320 TY524317:UJ524320 ADU524317:AEF524320 ANQ524317:AOB524320 AXM524317:AXX524320 BHI524317:BHT524320 BRE524317:BRP524320 CBA524317:CBL524320 CKW524317:CLH524320 CUS524317:CVD524320 DEO524317:DEZ524320 DOK524317:DOV524320 DYG524317:DYR524320 EIC524317:EIN524320 ERY524317:ESJ524320 FBU524317:FCF524320 FLQ524317:FMB524320 FVM524317:FVX524320 GFI524317:GFT524320 GPE524317:GPP524320 GZA524317:GZL524320 HIW524317:HJH524320 HSS524317:HTD524320 ICO524317:ICZ524320 IMK524317:IMV524320 IWG524317:IWR524320 JGC524317:JGN524320 JPY524317:JQJ524320 JZU524317:KAF524320 KJQ524317:KKB524320 KTM524317:KTX524320 LDI524317:LDT524320 LNE524317:LNP524320 LXA524317:LXL524320 MGW524317:MHH524320 MQS524317:MRD524320 NAO524317:NAZ524320 NKK524317:NKV524320 NUG524317:NUR524320 OEC524317:OEN524320 ONY524317:OOJ524320 OXU524317:OYF524320 PHQ524317:PIB524320 PRM524317:PRX524320 QBI524317:QBT524320 QLE524317:QLP524320 QVA524317:QVL524320 REW524317:RFH524320 ROS524317:RPD524320 RYO524317:RYZ524320 SIK524317:SIV524320 SSG524317:SSR524320 TCC524317:TCN524320 TLY524317:TMJ524320 TVU524317:TWF524320 UFQ524317:UGB524320 UPM524317:UPX524320 UZI524317:UZT524320 VJE524317:VJP524320 VTA524317:VTL524320 WCW524317:WDH524320 WMS524317:WND524320 WWO524317:WWZ524320 KC589853:KN589856 TY589853:UJ589856 ADU589853:AEF589856 ANQ589853:AOB589856 AXM589853:AXX589856 BHI589853:BHT589856 BRE589853:BRP589856 CBA589853:CBL589856 CKW589853:CLH589856 CUS589853:CVD589856 DEO589853:DEZ589856 DOK589853:DOV589856 DYG589853:DYR589856 EIC589853:EIN589856 ERY589853:ESJ589856 FBU589853:FCF589856 FLQ589853:FMB589856 FVM589853:FVX589856 GFI589853:GFT589856 GPE589853:GPP589856 GZA589853:GZL589856 HIW589853:HJH589856 HSS589853:HTD589856 ICO589853:ICZ589856 IMK589853:IMV589856 IWG589853:IWR589856 JGC589853:JGN589856 JPY589853:JQJ589856 JZU589853:KAF589856 KJQ589853:KKB589856 KTM589853:KTX589856 LDI589853:LDT589856 LNE589853:LNP589856 LXA589853:LXL589856 MGW589853:MHH589856 MQS589853:MRD589856 NAO589853:NAZ589856 NKK589853:NKV589856 NUG589853:NUR589856 OEC589853:OEN589856 ONY589853:OOJ589856 OXU589853:OYF589856 PHQ589853:PIB589856 PRM589853:PRX589856 QBI589853:QBT589856 QLE589853:QLP589856 QVA589853:QVL589856 REW589853:RFH589856 ROS589853:RPD589856 RYO589853:RYZ589856 SIK589853:SIV589856 SSG589853:SSR589856 TCC589853:TCN589856 TLY589853:TMJ589856 TVU589853:TWF589856 UFQ589853:UGB589856 UPM589853:UPX589856 UZI589853:UZT589856 VJE589853:VJP589856 VTA589853:VTL589856 WCW589853:WDH589856 WMS589853:WND589856 WWO589853:WWZ589856 KC655389:KN655392 TY655389:UJ655392 ADU655389:AEF655392 ANQ655389:AOB655392 AXM655389:AXX655392 BHI655389:BHT655392 BRE655389:BRP655392 CBA655389:CBL655392 CKW655389:CLH655392 CUS655389:CVD655392 DEO655389:DEZ655392 DOK655389:DOV655392 DYG655389:DYR655392 EIC655389:EIN655392 ERY655389:ESJ655392 FBU655389:FCF655392 FLQ655389:FMB655392 FVM655389:FVX655392 GFI655389:GFT655392 GPE655389:GPP655392 GZA655389:GZL655392 HIW655389:HJH655392 HSS655389:HTD655392 ICO655389:ICZ655392 IMK655389:IMV655392 IWG655389:IWR655392 JGC655389:JGN655392 JPY655389:JQJ655392 JZU655389:KAF655392 KJQ655389:KKB655392 KTM655389:KTX655392 LDI655389:LDT655392 LNE655389:LNP655392 LXA655389:LXL655392 MGW655389:MHH655392 MQS655389:MRD655392 NAO655389:NAZ655392 NKK655389:NKV655392 NUG655389:NUR655392 OEC655389:OEN655392 ONY655389:OOJ655392 OXU655389:OYF655392 PHQ655389:PIB655392 PRM655389:PRX655392 QBI655389:QBT655392 QLE655389:QLP655392 QVA655389:QVL655392 REW655389:RFH655392 ROS655389:RPD655392 RYO655389:RYZ655392 SIK655389:SIV655392 SSG655389:SSR655392 TCC655389:TCN655392 TLY655389:TMJ655392 TVU655389:TWF655392 UFQ655389:UGB655392 UPM655389:UPX655392 UZI655389:UZT655392 VJE655389:VJP655392 VTA655389:VTL655392 WCW655389:WDH655392 WMS655389:WND655392 WWO655389:WWZ655392 KC720925:KN720928 TY720925:UJ720928 ADU720925:AEF720928 ANQ720925:AOB720928 AXM720925:AXX720928 BHI720925:BHT720928 BRE720925:BRP720928 CBA720925:CBL720928 CKW720925:CLH720928 CUS720925:CVD720928 DEO720925:DEZ720928 DOK720925:DOV720928 DYG720925:DYR720928 EIC720925:EIN720928 ERY720925:ESJ720928 FBU720925:FCF720928 FLQ720925:FMB720928 FVM720925:FVX720928 GFI720925:GFT720928 GPE720925:GPP720928 GZA720925:GZL720928 HIW720925:HJH720928 HSS720925:HTD720928 ICO720925:ICZ720928 IMK720925:IMV720928 IWG720925:IWR720928 JGC720925:JGN720928 JPY720925:JQJ720928 JZU720925:KAF720928 KJQ720925:KKB720928 KTM720925:KTX720928 LDI720925:LDT720928 LNE720925:LNP720928 LXA720925:LXL720928 MGW720925:MHH720928 MQS720925:MRD720928 NAO720925:NAZ720928 NKK720925:NKV720928 NUG720925:NUR720928 OEC720925:OEN720928 ONY720925:OOJ720928 OXU720925:OYF720928 PHQ720925:PIB720928 PRM720925:PRX720928 QBI720925:QBT720928 QLE720925:QLP720928 QVA720925:QVL720928 REW720925:RFH720928 ROS720925:RPD720928 RYO720925:RYZ720928 SIK720925:SIV720928 SSG720925:SSR720928 TCC720925:TCN720928 TLY720925:TMJ720928 TVU720925:TWF720928 UFQ720925:UGB720928 UPM720925:UPX720928 UZI720925:UZT720928 VJE720925:VJP720928 VTA720925:VTL720928 WCW720925:WDH720928 WMS720925:WND720928 WWO720925:WWZ720928 KC786461:KN786464 TY786461:UJ786464 ADU786461:AEF786464 ANQ786461:AOB786464 AXM786461:AXX786464 BHI786461:BHT786464 BRE786461:BRP786464 CBA786461:CBL786464 CKW786461:CLH786464 CUS786461:CVD786464 DEO786461:DEZ786464 DOK786461:DOV786464 DYG786461:DYR786464 EIC786461:EIN786464 ERY786461:ESJ786464 FBU786461:FCF786464 FLQ786461:FMB786464 FVM786461:FVX786464 GFI786461:GFT786464 GPE786461:GPP786464 GZA786461:GZL786464 HIW786461:HJH786464 HSS786461:HTD786464 ICO786461:ICZ786464 IMK786461:IMV786464 IWG786461:IWR786464 JGC786461:JGN786464 JPY786461:JQJ786464 JZU786461:KAF786464 KJQ786461:KKB786464 KTM786461:KTX786464 LDI786461:LDT786464 LNE786461:LNP786464 LXA786461:LXL786464 MGW786461:MHH786464 MQS786461:MRD786464 NAO786461:NAZ786464 NKK786461:NKV786464 NUG786461:NUR786464 OEC786461:OEN786464 ONY786461:OOJ786464 OXU786461:OYF786464 PHQ786461:PIB786464 PRM786461:PRX786464 QBI786461:QBT786464 QLE786461:QLP786464 QVA786461:QVL786464 REW786461:RFH786464 ROS786461:RPD786464 RYO786461:RYZ786464 SIK786461:SIV786464 SSG786461:SSR786464 TCC786461:TCN786464 TLY786461:TMJ786464 TVU786461:TWF786464 UFQ786461:UGB786464 UPM786461:UPX786464 UZI786461:UZT786464 VJE786461:VJP786464 VTA786461:VTL786464 WCW786461:WDH786464 WMS786461:WND786464 WWO786461:WWZ786464 KC851997:KN852000 TY851997:UJ852000 ADU851997:AEF852000 ANQ851997:AOB852000 AXM851997:AXX852000 BHI851997:BHT852000 BRE851997:BRP852000 CBA851997:CBL852000 CKW851997:CLH852000 CUS851997:CVD852000 DEO851997:DEZ852000 DOK851997:DOV852000 DYG851997:DYR852000 EIC851997:EIN852000 ERY851997:ESJ852000 FBU851997:FCF852000 FLQ851997:FMB852000 FVM851997:FVX852000 GFI851997:GFT852000 GPE851997:GPP852000 GZA851997:GZL852000 HIW851997:HJH852000 HSS851997:HTD852000 ICO851997:ICZ852000 IMK851997:IMV852000 IWG851997:IWR852000 JGC851997:JGN852000 JPY851997:JQJ852000 JZU851997:KAF852000 KJQ851997:KKB852000 KTM851997:KTX852000 LDI851997:LDT852000 LNE851997:LNP852000 LXA851997:LXL852000 MGW851997:MHH852000 MQS851997:MRD852000 NAO851997:NAZ852000 NKK851997:NKV852000 NUG851997:NUR852000 OEC851997:OEN852000 ONY851997:OOJ852000 OXU851997:OYF852000 PHQ851997:PIB852000 PRM851997:PRX852000 QBI851997:QBT852000 QLE851997:QLP852000 QVA851997:QVL852000 REW851997:RFH852000 ROS851997:RPD852000 RYO851997:RYZ852000 SIK851997:SIV852000 SSG851997:SSR852000 TCC851997:TCN852000 TLY851997:TMJ852000 TVU851997:TWF852000 UFQ851997:UGB852000 UPM851997:UPX852000 UZI851997:UZT852000 VJE851997:VJP852000 VTA851997:VTL852000 WCW851997:WDH852000 WMS851997:WND852000 WWO851997:WWZ852000 KC917533:KN917536 TY917533:UJ917536 ADU917533:AEF917536 ANQ917533:AOB917536 AXM917533:AXX917536 BHI917533:BHT917536 BRE917533:BRP917536 CBA917533:CBL917536 CKW917533:CLH917536 CUS917533:CVD917536 DEO917533:DEZ917536 DOK917533:DOV917536 DYG917533:DYR917536 EIC917533:EIN917536 ERY917533:ESJ917536 FBU917533:FCF917536 FLQ917533:FMB917536 FVM917533:FVX917536 GFI917533:GFT917536 GPE917533:GPP917536 GZA917533:GZL917536 HIW917533:HJH917536 HSS917533:HTD917536 ICO917533:ICZ917536 IMK917533:IMV917536 IWG917533:IWR917536 JGC917533:JGN917536 JPY917533:JQJ917536 JZU917533:KAF917536 KJQ917533:KKB917536 KTM917533:KTX917536 LDI917533:LDT917536 LNE917533:LNP917536 LXA917533:LXL917536 MGW917533:MHH917536 MQS917533:MRD917536 NAO917533:NAZ917536 NKK917533:NKV917536 NUG917533:NUR917536 OEC917533:OEN917536 ONY917533:OOJ917536 OXU917533:OYF917536 PHQ917533:PIB917536 PRM917533:PRX917536 QBI917533:QBT917536 QLE917533:QLP917536 QVA917533:QVL917536 REW917533:RFH917536 ROS917533:RPD917536 RYO917533:RYZ917536 SIK917533:SIV917536 SSG917533:SSR917536 TCC917533:TCN917536 TLY917533:TMJ917536 TVU917533:TWF917536 UFQ917533:UGB917536 UPM917533:UPX917536 UZI917533:UZT917536 VJE917533:VJP917536 VTA917533:VTL917536 WCW917533:WDH917536 WMS917533:WND917536 WWO917533:WWZ917536 KC983069:KN983072 TY983069:UJ983072 ADU983069:AEF983072 ANQ983069:AOB983072 AXM983069:AXX983072 BHI983069:BHT983072 BRE983069:BRP983072 CBA983069:CBL983072 CKW983069:CLH983072 CUS983069:CVD983072 DEO983069:DEZ983072 DOK983069:DOV983072 DYG983069:DYR983072 EIC983069:EIN983072 ERY983069:ESJ983072 FBU983069:FCF983072 FLQ983069:FMB983072 FVM983069:FVX983072 GFI983069:GFT983072 GPE983069:GPP983072 GZA983069:GZL983072 HIW983069:HJH983072 HSS983069:HTD983072 ICO983069:ICZ983072 IMK983069:IMV983072 IWG983069:IWR983072 JGC983069:JGN983072 JPY983069:JQJ983072 JZU983069:KAF983072 KJQ983069:KKB983072 KTM983069:KTX983072 LDI983069:LDT983072 LNE983069:LNP983072 LXA983069:LXL983072 MGW983069:MHH983072 MQS983069:MRD983072 NAO983069:NAZ983072 NKK983069:NKV983072 NUG983069:NUR983072 OEC983069:OEN983072 ONY983069:OOJ983072 OXU983069:OYF983072 PHQ983069:PIB983072 PRM983069:PRX983072 QBI983069:QBT983072 QLE983069:QLP983072 QVA983069:QVL983072 REW983069:RFH983072 ROS983069:RPD983072 RYO983069:RYZ983072 SIK983069:SIV983072 SSG983069:SSR983072 TCC983069:TCN983072 TLY983069:TMJ983072 TVU983069:TWF983072 UFQ983069:UGB983072 UPM983069:UPX983072 UZI983069:UZT983072 VJE983069:VJP983072 VTA983069:VTL983072 WCW983069:WDH983072 WMS983069:WND983072 WWO983069:WWZ983072 WWO983066:WWZ983066 TY26:UJ26 ADU26:AEF26 ANQ26:AOB26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65562:KN65562 TY65562:UJ65562 ADU65562:AEF65562 ANQ65562:AOB65562 AXM65562:AXX65562 BHI65562:BHT65562 BRE65562:BRP65562 CBA65562:CBL65562 CKW65562:CLH65562 CUS65562:CVD65562 DEO65562:DEZ65562 DOK65562:DOV65562 DYG65562:DYR65562 EIC65562:EIN65562 ERY65562:ESJ65562 FBU65562:FCF65562 FLQ65562:FMB65562 FVM65562:FVX65562 GFI65562:GFT65562 GPE65562:GPP65562 GZA65562:GZL65562 HIW65562:HJH65562 HSS65562:HTD65562 ICO65562:ICZ65562 IMK65562:IMV65562 IWG65562:IWR65562 JGC65562:JGN65562 JPY65562:JQJ65562 JZU65562:KAF65562 KJQ65562:KKB65562 KTM65562:KTX65562 LDI65562:LDT65562 LNE65562:LNP65562 LXA65562:LXL65562 MGW65562:MHH65562 MQS65562:MRD65562 NAO65562:NAZ65562 NKK65562:NKV65562 NUG65562:NUR65562 OEC65562:OEN65562 ONY65562:OOJ65562 OXU65562:OYF65562 PHQ65562:PIB65562 PRM65562:PRX65562 QBI65562:QBT65562 QLE65562:QLP65562 QVA65562:QVL65562 REW65562:RFH65562 ROS65562:RPD65562 RYO65562:RYZ65562 SIK65562:SIV65562 SSG65562:SSR65562 TCC65562:TCN65562 TLY65562:TMJ65562 TVU65562:TWF65562 UFQ65562:UGB65562 UPM65562:UPX65562 UZI65562:UZT65562 VJE65562:VJP65562 VTA65562:VTL65562 WCW65562:WDH65562 WMS65562:WND65562 WWO65562:WWZ65562 KC131098:KN131098 TY131098:UJ131098 ADU131098:AEF131098 ANQ131098:AOB131098 AXM131098:AXX131098 BHI131098:BHT131098 BRE131098:BRP131098 CBA131098:CBL131098 CKW131098:CLH131098 CUS131098:CVD131098 DEO131098:DEZ131098 DOK131098:DOV131098 DYG131098:DYR131098 EIC131098:EIN131098 ERY131098:ESJ131098 FBU131098:FCF131098 FLQ131098:FMB131098 FVM131098:FVX131098 GFI131098:GFT131098 GPE131098:GPP131098 GZA131098:GZL131098 HIW131098:HJH131098 HSS131098:HTD131098 ICO131098:ICZ131098 IMK131098:IMV131098 IWG131098:IWR131098 JGC131098:JGN131098 JPY131098:JQJ131098 JZU131098:KAF131098 KJQ131098:KKB131098 KTM131098:KTX131098 LDI131098:LDT131098 LNE131098:LNP131098 LXA131098:LXL131098 MGW131098:MHH131098 MQS131098:MRD131098 NAO131098:NAZ131098 NKK131098:NKV131098 NUG131098:NUR131098 OEC131098:OEN131098 ONY131098:OOJ131098 OXU131098:OYF131098 PHQ131098:PIB131098 PRM131098:PRX131098 QBI131098:QBT131098 QLE131098:QLP131098 QVA131098:QVL131098 REW131098:RFH131098 ROS131098:RPD131098 RYO131098:RYZ131098 SIK131098:SIV131098 SSG131098:SSR131098 TCC131098:TCN131098 TLY131098:TMJ131098 TVU131098:TWF131098 UFQ131098:UGB131098 UPM131098:UPX131098 UZI131098:UZT131098 VJE131098:VJP131098 VTA131098:VTL131098 WCW131098:WDH131098 WMS131098:WND131098 WWO131098:WWZ131098 KC196634:KN196634 TY196634:UJ196634 ADU196634:AEF196634 ANQ196634:AOB196634 AXM196634:AXX196634 BHI196634:BHT196634 BRE196634:BRP196634 CBA196634:CBL196634 CKW196634:CLH196634 CUS196634:CVD196634 DEO196634:DEZ196634 DOK196634:DOV196634 DYG196634:DYR196634 EIC196634:EIN196634 ERY196634:ESJ196634 FBU196634:FCF196634 FLQ196634:FMB196634 FVM196634:FVX196634 GFI196634:GFT196634 GPE196634:GPP196634 GZA196634:GZL196634 HIW196634:HJH196634 HSS196634:HTD196634 ICO196634:ICZ196634 IMK196634:IMV196634 IWG196634:IWR196634 JGC196634:JGN196634 JPY196634:JQJ196634 JZU196634:KAF196634 KJQ196634:KKB196634 KTM196634:KTX196634 LDI196634:LDT196634 LNE196634:LNP196634 LXA196634:LXL196634 MGW196634:MHH196634 MQS196634:MRD196634 NAO196634:NAZ196634 NKK196634:NKV196634 NUG196634:NUR196634 OEC196634:OEN196634 ONY196634:OOJ196634 OXU196634:OYF196634 PHQ196634:PIB196634 PRM196634:PRX196634 QBI196634:QBT196634 QLE196634:QLP196634 QVA196634:QVL196634 REW196634:RFH196634 ROS196634:RPD196634 RYO196634:RYZ196634 SIK196634:SIV196634 SSG196634:SSR196634 TCC196634:TCN196634 TLY196634:TMJ196634 TVU196634:TWF196634 UFQ196634:UGB196634 UPM196634:UPX196634 UZI196634:UZT196634 VJE196634:VJP196634 VTA196634:VTL196634 WCW196634:WDH196634 WMS196634:WND196634 WWO196634:WWZ196634 KC262170:KN262170 TY262170:UJ262170 ADU262170:AEF262170 ANQ262170:AOB262170 AXM262170:AXX262170 BHI262170:BHT262170 BRE262170:BRP262170 CBA262170:CBL262170 CKW262170:CLH262170 CUS262170:CVD262170 DEO262170:DEZ262170 DOK262170:DOV262170 DYG262170:DYR262170 EIC262170:EIN262170 ERY262170:ESJ262170 FBU262170:FCF262170 FLQ262170:FMB262170 FVM262170:FVX262170 GFI262170:GFT262170 GPE262170:GPP262170 GZA262170:GZL262170 HIW262170:HJH262170 HSS262170:HTD262170 ICO262170:ICZ262170 IMK262170:IMV262170 IWG262170:IWR262170 JGC262170:JGN262170 JPY262170:JQJ262170 JZU262170:KAF262170 KJQ262170:KKB262170 KTM262170:KTX262170 LDI262170:LDT262170 LNE262170:LNP262170 LXA262170:LXL262170 MGW262170:MHH262170 MQS262170:MRD262170 NAO262170:NAZ262170 NKK262170:NKV262170 NUG262170:NUR262170 OEC262170:OEN262170 ONY262170:OOJ262170 OXU262170:OYF262170 PHQ262170:PIB262170 PRM262170:PRX262170 QBI262170:QBT262170 QLE262170:QLP262170 QVA262170:QVL262170 REW262170:RFH262170 ROS262170:RPD262170 RYO262170:RYZ262170 SIK262170:SIV262170 SSG262170:SSR262170 TCC262170:TCN262170 TLY262170:TMJ262170 TVU262170:TWF262170 UFQ262170:UGB262170 UPM262170:UPX262170 UZI262170:UZT262170 VJE262170:VJP262170 VTA262170:VTL262170 WCW262170:WDH262170 WMS262170:WND262170 WWO262170:WWZ262170 KC327706:KN327706 TY327706:UJ327706 ADU327706:AEF327706 ANQ327706:AOB327706 AXM327706:AXX327706 BHI327706:BHT327706 BRE327706:BRP327706 CBA327706:CBL327706 CKW327706:CLH327706 CUS327706:CVD327706 DEO327706:DEZ327706 DOK327706:DOV327706 DYG327706:DYR327706 EIC327706:EIN327706 ERY327706:ESJ327706 FBU327706:FCF327706 FLQ327706:FMB327706 FVM327706:FVX327706 GFI327706:GFT327706 GPE327706:GPP327706 GZA327706:GZL327706 HIW327706:HJH327706 HSS327706:HTD327706 ICO327706:ICZ327706 IMK327706:IMV327706 IWG327706:IWR327706 JGC327706:JGN327706 JPY327706:JQJ327706 JZU327706:KAF327706 KJQ327706:KKB327706 KTM327706:KTX327706 LDI327706:LDT327706 LNE327706:LNP327706 LXA327706:LXL327706 MGW327706:MHH327706 MQS327706:MRD327706 NAO327706:NAZ327706 NKK327706:NKV327706 NUG327706:NUR327706 OEC327706:OEN327706 ONY327706:OOJ327706 OXU327706:OYF327706 PHQ327706:PIB327706 PRM327706:PRX327706 QBI327706:QBT327706 QLE327706:QLP327706 QVA327706:QVL327706 REW327706:RFH327706 ROS327706:RPD327706 RYO327706:RYZ327706 SIK327706:SIV327706 SSG327706:SSR327706 TCC327706:TCN327706 TLY327706:TMJ327706 TVU327706:TWF327706 UFQ327706:UGB327706 UPM327706:UPX327706 UZI327706:UZT327706 VJE327706:VJP327706 VTA327706:VTL327706 WCW327706:WDH327706 WMS327706:WND327706 WWO327706:WWZ327706 KC393242:KN393242 TY393242:UJ393242 ADU393242:AEF393242 ANQ393242:AOB393242 AXM393242:AXX393242 BHI393242:BHT393242 BRE393242:BRP393242 CBA393242:CBL393242 CKW393242:CLH393242 CUS393242:CVD393242 DEO393242:DEZ393242 DOK393242:DOV393242 DYG393242:DYR393242 EIC393242:EIN393242 ERY393242:ESJ393242 FBU393242:FCF393242 FLQ393242:FMB393242 FVM393242:FVX393242 GFI393242:GFT393242 GPE393242:GPP393242 GZA393242:GZL393242 HIW393242:HJH393242 HSS393242:HTD393242 ICO393242:ICZ393242 IMK393242:IMV393242 IWG393242:IWR393242 JGC393242:JGN393242 JPY393242:JQJ393242 JZU393242:KAF393242 KJQ393242:KKB393242 KTM393242:KTX393242 LDI393242:LDT393242 LNE393242:LNP393242 LXA393242:LXL393242 MGW393242:MHH393242 MQS393242:MRD393242 NAO393242:NAZ393242 NKK393242:NKV393242 NUG393242:NUR393242 OEC393242:OEN393242 ONY393242:OOJ393242 OXU393242:OYF393242 PHQ393242:PIB393242 PRM393242:PRX393242 QBI393242:QBT393242 QLE393242:QLP393242 QVA393242:QVL393242 REW393242:RFH393242 ROS393242:RPD393242 RYO393242:RYZ393242 SIK393242:SIV393242 SSG393242:SSR393242 TCC393242:TCN393242 TLY393242:TMJ393242 TVU393242:TWF393242 UFQ393242:UGB393242 UPM393242:UPX393242 UZI393242:UZT393242 VJE393242:VJP393242 VTA393242:VTL393242 WCW393242:WDH393242 WMS393242:WND393242 WWO393242:WWZ393242 KC458778:KN458778 TY458778:UJ458778 ADU458778:AEF458778 ANQ458778:AOB458778 AXM458778:AXX458778 BHI458778:BHT458778 BRE458778:BRP458778 CBA458778:CBL458778 CKW458778:CLH458778 CUS458778:CVD458778 DEO458778:DEZ458778 DOK458778:DOV458778 DYG458778:DYR458778 EIC458778:EIN458778 ERY458778:ESJ458778 FBU458778:FCF458778 FLQ458778:FMB458778 FVM458778:FVX458778 GFI458778:GFT458778 GPE458778:GPP458778 GZA458778:GZL458778 HIW458778:HJH458778 HSS458778:HTD458778 ICO458778:ICZ458778 IMK458778:IMV458778 IWG458778:IWR458778 JGC458778:JGN458778 JPY458778:JQJ458778 JZU458778:KAF458778 KJQ458778:KKB458778 KTM458778:KTX458778 LDI458778:LDT458778 LNE458778:LNP458778 LXA458778:LXL458778 MGW458778:MHH458778 MQS458778:MRD458778 NAO458778:NAZ458778 NKK458778:NKV458778 NUG458778:NUR458778 OEC458778:OEN458778 ONY458778:OOJ458778 OXU458778:OYF458778 PHQ458778:PIB458778 PRM458778:PRX458778 QBI458778:QBT458778 QLE458778:QLP458778 QVA458778:QVL458778 REW458778:RFH458778 ROS458778:RPD458778 RYO458778:RYZ458778 SIK458778:SIV458778 SSG458778:SSR458778 TCC458778:TCN458778 TLY458778:TMJ458778 TVU458778:TWF458778 UFQ458778:UGB458778 UPM458778:UPX458778 UZI458778:UZT458778 VJE458778:VJP458778 VTA458778:VTL458778 WCW458778:WDH458778 WMS458778:WND458778 WWO458778:WWZ458778 KC524314:KN524314 TY524314:UJ524314 ADU524314:AEF524314 ANQ524314:AOB524314 AXM524314:AXX524314 BHI524314:BHT524314 BRE524314:BRP524314 CBA524314:CBL524314 CKW524314:CLH524314 CUS524314:CVD524314 DEO524314:DEZ524314 DOK524314:DOV524314 DYG524314:DYR524314 EIC524314:EIN524314 ERY524314:ESJ524314 FBU524314:FCF524314 FLQ524314:FMB524314 FVM524314:FVX524314 GFI524314:GFT524314 GPE524314:GPP524314 GZA524314:GZL524314 HIW524314:HJH524314 HSS524314:HTD524314 ICO524314:ICZ524314 IMK524314:IMV524314 IWG524314:IWR524314 JGC524314:JGN524314 JPY524314:JQJ524314 JZU524314:KAF524314 KJQ524314:KKB524314 KTM524314:KTX524314 LDI524314:LDT524314 LNE524314:LNP524314 LXA524314:LXL524314 MGW524314:MHH524314 MQS524314:MRD524314 NAO524314:NAZ524314 NKK524314:NKV524314 NUG524314:NUR524314 OEC524314:OEN524314 ONY524314:OOJ524314 OXU524314:OYF524314 PHQ524314:PIB524314 PRM524314:PRX524314 QBI524314:QBT524314 QLE524314:QLP524314 QVA524314:QVL524314 REW524314:RFH524314 ROS524314:RPD524314 RYO524314:RYZ524314 SIK524314:SIV524314 SSG524314:SSR524314 TCC524314:TCN524314 TLY524314:TMJ524314 TVU524314:TWF524314 UFQ524314:UGB524314 UPM524314:UPX524314 UZI524314:UZT524314 VJE524314:VJP524314 VTA524314:VTL524314 WCW524314:WDH524314 WMS524314:WND524314 WWO524314:WWZ524314 KC589850:KN589850 TY589850:UJ589850 ADU589850:AEF589850 ANQ589850:AOB589850 AXM589850:AXX589850 BHI589850:BHT589850 BRE589850:BRP589850 CBA589850:CBL589850 CKW589850:CLH589850 CUS589850:CVD589850 DEO589850:DEZ589850 DOK589850:DOV589850 DYG589850:DYR589850 EIC589850:EIN589850 ERY589850:ESJ589850 FBU589850:FCF589850 FLQ589850:FMB589850 FVM589850:FVX589850 GFI589850:GFT589850 GPE589850:GPP589850 GZA589850:GZL589850 HIW589850:HJH589850 HSS589850:HTD589850 ICO589850:ICZ589850 IMK589850:IMV589850 IWG589850:IWR589850 JGC589850:JGN589850 JPY589850:JQJ589850 JZU589850:KAF589850 KJQ589850:KKB589850 KTM589850:KTX589850 LDI589850:LDT589850 LNE589850:LNP589850 LXA589850:LXL589850 MGW589850:MHH589850 MQS589850:MRD589850 NAO589850:NAZ589850 NKK589850:NKV589850 NUG589850:NUR589850 OEC589850:OEN589850 ONY589850:OOJ589850 OXU589850:OYF589850 PHQ589850:PIB589850 PRM589850:PRX589850 QBI589850:QBT589850 QLE589850:QLP589850 QVA589850:QVL589850 REW589850:RFH589850 ROS589850:RPD589850 RYO589850:RYZ589850 SIK589850:SIV589850 SSG589850:SSR589850 TCC589850:TCN589850 TLY589850:TMJ589850 TVU589850:TWF589850 UFQ589850:UGB589850 UPM589850:UPX589850 UZI589850:UZT589850 VJE589850:VJP589850 VTA589850:VTL589850 WCW589850:WDH589850 WMS589850:WND589850 WWO589850:WWZ589850 KC655386:KN655386 TY655386:UJ655386 ADU655386:AEF655386 ANQ655386:AOB655386 AXM655386:AXX655386 BHI655386:BHT655386 BRE655386:BRP655386 CBA655386:CBL655386 CKW655386:CLH655386 CUS655386:CVD655386 DEO655386:DEZ655386 DOK655386:DOV655386 DYG655386:DYR655386 EIC655386:EIN655386 ERY655386:ESJ655386 FBU655386:FCF655386 FLQ655386:FMB655386 FVM655386:FVX655386 GFI655386:GFT655386 GPE655386:GPP655386 GZA655386:GZL655386 HIW655386:HJH655386 HSS655386:HTD655386 ICO655386:ICZ655386 IMK655386:IMV655386 IWG655386:IWR655386 JGC655386:JGN655386 JPY655386:JQJ655386 JZU655386:KAF655386 KJQ655386:KKB655386 KTM655386:KTX655386 LDI655386:LDT655386 LNE655386:LNP655386 LXA655386:LXL655386 MGW655386:MHH655386 MQS655386:MRD655386 NAO655386:NAZ655386 NKK655386:NKV655386 NUG655386:NUR655386 OEC655386:OEN655386 ONY655386:OOJ655386 OXU655386:OYF655386 PHQ655386:PIB655386 PRM655386:PRX655386 QBI655386:QBT655386 QLE655386:QLP655386 QVA655386:QVL655386 REW655386:RFH655386 ROS655386:RPD655386 RYO655386:RYZ655386 SIK655386:SIV655386 SSG655386:SSR655386 TCC655386:TCN655386 TLY655386:TMJ655386 TVU655386:TWF655386 UFQ655386:UGB655386 UPM655386:UPX655386 UZI655386:UZT655386 VJE655386:VJP655386 VTA655386:VTL655386 WCW655386:WDH655386 WMS655386:WND655386 WWO655386:WWZ655386 KC720922:KN720922 TY720922:UJ720922 ADU720922:AEF720922 ANQ720922:AOB720922 AXM720922:AXX720922 BHI720922:BHT720922 BRE720922:BRP720922 CBA720922:CBL720922 CKW720922:CLH720922 CUS720922:CVD720922 DEO720922:DEZ720922 DOK720922:DOV720922 DYG720922:DYR720922 EIC720922:EIN720922 ERY720922:ESJ720922 FBU720922:FCF720922 FLQ720922:FMB720922 FVM720922:FVX720922 GFI720922:GFT720922 GPE720922:GPP720922 GZA720922:GZL720922 HIW720922:HJH720922 HSS720922:HTD720922 ICO720922:ICZ720922 IMK720922:IMV720922 IWG720922:IWR720922 JGC720922:JGN720922 JPY720922:JQJ720922 JZU720922:KAF720922 KJQ720922:KKB720922 KTM720922:KTX720922 LDI720922:LDT720922 LNE720922:LNP720922 LXA720922:LXL720922 MGW720922:MHH720922 MQS720922:MRD720922 NAO720922:NAZ720922 NKK720922:NKV720922 NUG720922:NUR720922 OEC720922:OEN720922 ONY720922:OOJ720922 OXU720922:OYF720922 PHQ720922:PIB720922 PRM720922:PRX720922 QBI720922:QBT720922 QLE720922:QLP720922 QVA720922:QVL720922 REW720922:RFH720922 ROS720922:RPD720922 RYO720922:RYZ720922 SIK720922:SIV720922 SSG720922:SSR720922 TCC720922:TCN720922 TLY720922:TMJ720922 TVU720922:TWF720922 UFQ720922:UGB720922 UPM720922:UPX720922 UZI720922:UZT720922 VJE720922:VJP720922 VTA720922:VTL720922 WCW720922:WDH720922 WMS720922:WND720922 WWO720922:WWZ720922 KC786458:KN786458 TY786458:UJ786458 ADU786458:AEF786458 ANQ786458:AOB786458 AXM786458:AXX786458 BHI786458:BHT786458 BRE786458:BRP786458 CBA786458:CBL786458 CKW786458:CLH786458 CUS786458:CVD786458 DEO786458:DEZ786458 DOK786458:DOV786458 DYG786458:DYR786458 EIC786458:EIN786458 ERY786458:ESJ786458 FBU786458:FCF786458 FLQ786458:FMB786458 FVM786458:FVX786458 GFI786458:GFT786458 GPE786458:GPP786458 GZA786458:GZL786458 HIW786458:HJH786458 HSS786458:HTD786458 ICO786458:ICZ786458 IMK786458:IMV786458 IWG786458:IWR786458 JGC786458:JGN786458 JPY786458:JQJ786458 JZU786458:KAF786458 KJQ786458:KKB786458 KTM786458:KTX786458 LDI786458:LDT786458 LNE786458:LNP786458 LXA786458:LXL786458 MGW786458:MHH786458 MQS786458:MRD786458 NAO786458:NAZ786458 NKK786458:NKV786458 NUG786458:NUR786458 OEC786458:OEN786458 ONY786458:OOJ786458 OXU786458:OYF786458 PHQ786458:PIB786458 PRM786458:PRX786458 QBI786458:QBT786458 QLE786458:QLP786458 QVA786458:QVL786458 REW786458:RFH786458 ROS786458:RPD786458 RYO786458:RYZ786458 SIK786458:SIV786458 SSG786458:SSR786458 TCC786458:TCN786458 TLY786458:TMJ786458 TVU786458:TWF786458 UFQ786458:UGB786458 UPM786458:UPX786458 UZI786458:UZT786458 VJE786458:VJP786458 VTA786458:VTL786458 WCW786458:WDH786458 WMS786458:WND786458 WWO786458:WWZ786458 KC851994:KN851994 TY851994:UJ851994 ADU851994:AEF851994 ANQ851994:AOB851994 AXM851994:AXX851994 BHI851994:BHT851994 BRE851994:BRP851994 CBA851994:CBL851994 CKW851994:CLH851994 CUS851994:CVD851994 DEO851994:DEZ851994 DOK851994:DOV851994 DYG851994:DYR851994 EIC851994:EIN851994 ERY851994:ESJ851994 FBU851994:FCF851994 FLQ851994:FMB851994 FVM851994:FVX851994 GFI851994:GFT851994 GPE851994:GPP851994 GZA851994:GZL851994 HIW851994:HJH851994 HSS851994:HTD851994 ICO851994:ICZ851994 IMK851994:IMV851994 IWG851994:IWR851994 JGC851994:JGN851994 JPY851994:JQJ851994 JZU851994:KAF851994 KJQ851994:KKB851994 KTM851994:KTX851994 LDI851994:LDT851994 LNE851994:LNP851994 LXA851994:LXL851994 MGW851994:MHH851994 MQS851994:MRD851994 NAO851994:NAZ851994 NKK851994:NKV851994 NUG851994:NUR851994 OEC851994:OEN851994 ONY851994:OOJ851994 OXU851994:OYF851994 PHQ851994:PIB851994 PRM851994:PRX851994 QBI851994:QBT851994 QLE851994:QLP851994 QVA851994:QVL851994 REW851994:RFH851994 ROS851994:RPD851994 RYO851994:RYZ851994 SIK851994:SIV851994 SSG851994:SSR851994 TCC851994:TCN851994 TLY851994:TMJ851994 TVU851994:TWF851994 UFQ851994:UGB851994 UPM851994:UPX851994 UZI851994:UZT851994 VJE851994:VJP851994 VTA851994:VTL851994 WCW851994:WDH851994 WMS851994:WND851994 WWO851994:WWZ851994 KC917530:KN917530 TY917530:UJ917530 ADU917530:AEF917530 ANQ917530:AOB917530 AXM917530:AXX917530 BHI917530:BHT917530 BRE917530:BRP917530 CBA917530:CBL917530 CKW917530:CLH917530 CUS917530:CVD917530 DEO917530:DEZ917530 DOK917530:DOV917530 DYG917530:DYR917530 EIC917530:EIN917530 ERY917530:ESJ917530 FBU917530:FCF917530 FLQ917530:FMB917530 FVM917530:FVX917530 GFI917530:GFT917530 GPE917530:GPP917530 GZA917530:GZL917530 HIW917530:HJH917530 HSS917530:HTD917530 ICO917530:ICZ917530 IMK917530:IMV917530 IWG917530:IWR917530 JGC917530:JGN917530 JPY917530:JQJ917530 JZU917530:KAF917530 KJQ917530:KKB917530 KTM917530:KTX917530 LDI917530:LDT917530 LNE917530:LNP917530 LXA917530:LXL917530 MGW917530:MHH917530 MQS917530:MRD917530 NAO917530:NAZ917530 NKK917530:NKV917530 NUG917530:NUR917530 OEC917530:OEN917530 ONY917530:OOJ917530 OXU917530:OYF917530 PHQ917530:PIB917530 PRM917530:PRX917530 QBI917530:QBT917530 QLE917530:QLP917530 QVA917530:QVL917530 REW917530:RFH917530 ROS917530:RPD917530 RYO917530:RYZ917530 SIK917530:SIV917530 SSG917530:SSR917530 TCC917530:TCN917530 TLY917530:TMJ917530 TVU917530:TWF917530 UFQ917530:UGB917530 UPM917530:UPX917530 UZI917530:UZT917530 VJE917530:VJP917530 VTA917530:VTL917530 WCW917530:WDH917530 WMS917530:WND917530 WWO917530:WWZ917530 KC983066:KN983066 TY983066:UJ983066 ADU983066:AEF983066 ANQ983066:AOB983066 AXM983066:AXX983066 BHI983066:BHT983066 BRE983066:BRP983066 CBA983066:CBL983066 CKW983066:CLH983066 CUS983066:CVD983066 DEO983066:DEZ983066 DOK983066:DOV983066 DYG983066:DYR983066 EIC983066:EIN983066 ERY983066:ESJ983066 FBU983066:FCF983066 FLQ983066:FMB983066 FVM983066:FVX983066 GFI983066:GFT983066 GPE983066:GPP983066 GZA983066:GZL983066 HIW983066:HJH983066 HSS983066:HTD983066 ICO983066:ICZ983066 IMK983066:IMV983066 IWG983066:IWR983066 JGC983066:JGN983066 JPY983066:JQJ983066 JZU983066:KAF983066 KJQ983066:KKB983066 KTM983066:KTX983066 LDI983066:LDT983066 LNE983066:LNP983066 LXA983066:LXL983066 MGW983066:MHH983066 MQS983066:MRD983066 NAO983066:NAZ983066 NKK983066:NKV983066 NUG983066:NUR983066 OEC983066:OEN983066 ONY983066:OOJ983066 OXU983066:OYF983066 PHQ983066:PIB983066 PRM983066:PRX983066 QBI983066:QBT983066 QLE983066:QLP983066 QVA983066:QVL983066 REW983066:RFH983066 ROS983066:RPD983066 RYO983066:RYZ983066 SIK983066:SIV983066 SSG983066:SSR983066 TCC983066:TCN983066 TLY983066:TMJ983066 TVU983066:TWF983066 UFQ983066:UGB983066 UPM983066:UPX983066 UZI983066:UZT983066 VJE983066:VJP983066 VTA983066:VTL983066 WCW983066:WDH983066 WMS983066:WND983066 WWO30:WWZ30 KC26:KN26 KC30:KN30 TY30:UJ30 ADU30:AEF30 ANQ30:AOB30 AXM30:AXX30 BHI30:BHT30 BRE30:BRP30 CBA30:CBL30 CKW30:CLH30 CUS30:CVD30 DEO30:DEZ30 DOK30:DOV30 DYG30:DYR30 EIC30:EIN30 ERY30:ESJ30 FBU30:FCF30 FLQ30:FMB30 FVM30:FVX30 GFI30:GFT30 GPE30:GPP30 GZA30:GZL30 HIW30:HJH30 HSS30:HTD30 ICO30:ICZ30 IMK30:IMV30 IWG30:IWR30 JGC30:JGN30 JPY30:JQJ30 JZU30:KAF30 KJQ30:KKB30 KTM30:KTX30 LDI30:LDT30 LNE30:LNP30 LXA30:LXL30 MGW30:MHH30 MQS30:MRD30 NAO30:NAZ30 NKK30:NKV30 NUG30:NUR30 OEC30:OEN30 ONY30:OOJ30 OXU30:OYF30 PHQ30:PIB30 PRM30:PRX30 QBI30:QBT30 QLE30:QLP30 QVA30:QVL30 REW30:RFH30 ROS30:RPD30 RYO30:RYZ30 SIK30:SIV30 SSG30:SSR30 TCC30:TCN30 TLY30:TMJ30 TVU30:TWF30 UFQ30:UGB30 UPM30:UPX30 UZI30:UZT30 VJE30:VJP30 VTA30:VTL30 WCW30:WDH30 WMS30:WND30 L983066:AR983066 L917530:AR917530 L851994:AR851994 L786458:AR786458 L720922:AR720922 L655386:AR655386 L589850:AR589850 L524314:AR524314 L458778:AR458778 L393242:AR393242 L327706:AR327706 L262170:AR262170 L196634:AR196634 L131098:AR131098 L65562:AR65562 L983069:AR983072 L917533:AR917536 L851997:AR852000 L786461:AR786464 L720925:AR720928 L655389:AR655392 L589853:AR589856 L524317:AR524320 L458781:AR458784 L393245:AR393248 L327709:AR327712 L262173:AR262176 L196637:AR196640 L131101:AR131104 L65565:AR65568" xr:uid="{00000000-0002-0000-1400-000001000000}"/>
    <dataValidation type="list" allowBlank="1" showInputMessage="1" errorTitle="Ошибка" error="Выберите значение из списка" prompt="Выберите значение из списка" sqref="WWR983063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O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O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O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O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O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O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O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O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O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O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O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O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O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O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O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27 KF27 UB27 ADX27 ANT27 AXP27 BHL27 BRH27 CBD27 CKZ27 CUV27 DER27 DON27 DYJ27 EIF27 ESB27 FBX27 FLT27 FVP27 GFL27 GPH27 GZD27 HIZ27 HSV27 ICR27 IMN27 IWJ27 JGF27 JQB27 JZX27 KJT27 KTP27 LDL27 LNH27 LXD27 MGZ27 MQV27 NAR27 NKN27 NUJ27 OEF27 OOB27 OXX27 PHT27 PRP27 QBL27 QLH27 QVD27 REZ27 ROV27 RYR27 SIN27 SSJ27 TCF27 TMB27 TVX27 UFT27 UPP27 UZL27 VJH27 VTD27 WCZ27 WMV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Z983058:WWZ983064 UJ18:UJ24 AEF18:AEF24 AOB18:AOB24 AXX18:AXX24 BHT18:BHT24 BRP18:BRP24 CBL18:CBL24 CLH18:CLH24 CVD18:CVD24 DEZ18:DEZ24 DOV18:DOV24 DYR18:DYR24 EIN18:EIN24 ESJ18:ESJ24 FCF18:FCF24 FMB18:FMB24 FVX18:FVX24 GFT18:GFT24 GPP18:GPP24 GZL18:GZL24 HJH18:HJH24 HTD18:HTD24 ICZ18:ICZ24 IMV18:IMV24 IWR18:IWR24 JGN18:JGN24 JQJ18:JQJ24 KAF18:KAF24 KKB18:KKB24 KTX18:KTX24 LDT18:LDT24 LNP18:LNP24 LXL18:LXL24 MHH18:MHH24 MRD18:MRD24 NAZ18:NAZ24 NKV18:NKV24 NUR18:NUR24 OEN18:OEN24 OOJ18:OOJ24 OYF18:OYF24 PIB18:PIB24 PRX18:PRX24 QBT18:QBT24 QLP18:QLP24 QVL18:QVL24 RFH18:RFH24 RPD18:RPD24 RYZ18:RYZ24 SIV18:SIV24 SSR18:SSR24 TCN18:TCN24 TMJ18:TMJ24 TWF18:TWF24 UGB18:UGB24 UPX18:UPX24 UZT18:UZT24 VJP18:VJP24 VTL18:VTL24 WDH18:WDH24 WND18:WND24 WWZ18:WWZ24 WND983058:WND983064 AR65554:AR65560 KN65554:KN65560 UJ65554:UJ65560 AEF65554:AEF65560 AOB65554:AOB65560 AXX65554:AXX65560 BHT65554:BHT65560 BRP65554:BRP65560 CBL65554:CBL65560 CLH65554:CLH65560 CVD65554:CVD65560 DEZ65554:DEZ65560 DOV65554:DOV65560 DYR65554:DYR65560 EIN65554:EIN65560 ESJ65554:ESJ65560 FCF65554:FCF65560 FMB65554:FMB65560 FVX65554:FVX65560 GFT65554:GFT65560 GPP65554:GPP65560 GZL65554:GZL65560 HJH65554:HJH65560 HTD65554:HTD65560 ICZ65554:ICZ65560 IMV65554:IMV65560 IWR65554:IWR65560 JGN65554:JGN65560 JQJ65554:JQJ65560 KAF65554:KAF65560 KKB65554:KKB65560 KTX65554:KTX65560 LDT65554:LDT65560 LNP65554:LNP65560 LXL65554:LXL65560 MHH65554:MHH65560 MRD65554:MRD65560 NAZ65554:NAZ65560 NKV65554:NKV65560 NUR65554:NUR65560 OEN65554:OEN65560 OOJ65554:OOJ65560 OYF65554:OYF65560 PIB65554:PIB65560 PRX65554:PRX65560 QBT65554:QBT65560 QLP65554:QLP65560 QVL65554:QVL65560 RFH65554:RFH65560 RPD65554:RPD65560 RYZ65554:RYZ65560 SIV65554:SIV65560 SSR65554:SSR65560 TCN65554:TCN65560 TMJ65554:TMJ65560 TWF65554:TWF65560 UGB65554:UGB65560 UPX65554:UPX65560 UZT65554:UZT65560 VJP65554:VJP65560 VTL65554:VTL65560 WDH65554:WDH65560 WND65554:WND65560 WWZ65554:WWZ65560 AR131090:AR131096 KN131090:KN131096 UJ131090:UJ131096 AEF131090:AEF131096 AOB131090:AOB131096 AXX131090:AXX131096 BHT131090:BHT131096 BRP131090:BRP131096 CBL131090:CBL131096 CLH131090:CLH131096 CVD131090:CVD131096 DEZ131090:DEZ131096 DOV131090:DOV131096 DYR131090:DYR131096 EIN131090:EIN131096 ESJ131090:ESJ131096 FCF131090:FCF131096 FMB131090:FMB131096 FVX131090:FVX131096 GFT131090:GFT131096 GPP131090:GPP131096 GZL131090:GZL131096 HJH131090:HJH131096 HTD131090:HTD131096 ICZ131090:ICZ131096 IMV131090:IMV131096 IWR131090:IWR131096 JGN131090:JGN131096 JQJ131090:JQJ131096 KAF131090:KAF131096 KKB131090:KKB131096 KTX131090:KTX131096 LDT131090:LDT131096 LNP131090:LNP131096 LXL131090:LXL131096 MHH131090:MHH131096 MRD131090:MRD131096 NAZ131090:NAZ131096 NKV131090:NKV131096 NUR131090:NUR131096 OEN131090:OEN131096 OOJ131090:OOJ131096 OYF131090:OYF131096 PIB131090:PIB131096 PRX131090:PRX131096 QBT131090:QBT131096 QLP131090:QLP131096 QVL131090:QVL131096 RFH131090:RFH131096 RPD131090:RPD131096 RYZ131090:RYZ131096 SIV131090:SIV131096 SSR131090:SSR131096 TCN131090:TCN131096 TMJ131090:TMJ131096 TWF131090:TWF131096 UGB131090:UGB131096 UPX131090:UPX131096 UZT131090:UZT131096 VJP131090:VJP131096 VTL131090:VTL131096 WDH131090:WDH131096 WND131090:WND131096 WWZ131090:WWZ131096 AR196626:AR196632 KN196626:KN196632 UJ196626:UJ196632 AEF196626:AEF196632 AOB196626:AOB196632 AXX196626:AXX196632 BHT196626:BHT196632 BRP196626:BRP196632 CBL196626:CBL196632 CLH196626:CLH196632 CVD196626:CVD196632 DEZ196626:DEZ196632 DOV196626:DOV196632 DYR196626:DYR196632 EIN196626:EIN196632 ESJ196626:ESJ196632 FCF196626:FCF196632 FMB196626:FMB196632 FVX196626:FVX196632 GFT196626:GFT196632 GPP196626:GPP196632 GZL196626:GZL196632 HJH196626:HJH196632 HTD196626:HTD196632 ICZ196626:ICZ196632 IMV196626:IMV196632 IWR196626:IWR196632 JGN196626:JGN196632 JQJ196626:JQJ196632 KAF196626:KAF196632 KKB196626:KKB196632 KTX196626:KTX196632 LDT196626:LDT196632 LNP196626:LNP196632 LXL196626:LXL196632 MHH196626:MHH196632 MRD196626:MRD196632 NAZ196626:NAZ196632 NKV196626:NKV196632 NUR196626:NUR196632 OEN196626:OEN196632 OOJ196626:OOJ196632 OYF196626:OYF196632 PIB196626:PIB196632 PRX196626:PRX196632 QBT196626:QBT196632 QLP196626:QLP196632 QVL196626:QVL196632 RFH196626:RFH196632 RPD196626:RPD196632 RYZ196626:RYZ196632 SIV196626:SIV196632 SSR196626:SSR196632 TCN196626:TCN196632 TMJ196626:TMJ196632 TWF196626:TWF196632 UGB196626:UGB196632 UPX196626:UPX196632 UZT196626:UZT196632 VJP196626:VJP196632 VTL196626:VTL196632 WDH196626:WDH196632 WND196626:WND196632 WWZ196626:WWZ196632 AR262162:AR262168 KN262162:KN262168 UJ262162:UJ262168 AEF262162:AEF262168 AOB262162:AOB262168 AXX262162:AXX262168 BHT262162:BHT262168 BRP262162:BRP262168 CBL262162:CBL262168 CLH262162:CLH262168 CVD262162:CVD262168 DEZ262162:DEZ262168 DOV262162:DOV262168 DYR262162:DYR262168 EIN262162:EIN262168 ESJ262162:ESJ262168 FCF262162:FCF262168 FMB262162:FMB262168 FVX262162:FVX262168 GFT262162:GFT262168 GPP262162:GPP262168 GZL262162:GZL262168 HJH262162:HJH262168 HTD262162:HTD262168 ICZ262162:ICZ262168 IMV262162:IMV262168 IWR262162:IWR262168 JGN262162:JGN262168 JQJ262162:JQJ262168 KAF262162:KAF262168 KKB262162:KKB262168 KTX262162:KTX262168 LDT262162:LDT262168 LNP262162:LNP262168 LXL262162:LXL262168 MHH262162:MHH262168 MRD262162:MRD262168 NAZ262162:NAZ262168 NKV262162:NKV262168 NUR262162:NUR262168 OEN262162:OEN262168 OOJ262162:OOJ262168 OYF262162:OYF262168 PIB262162:PIB262168 PRX262162:PRX262168 QBT262162:QBT262168 QLP262162:QLP262168 QVL262162:QVL262168 RFH262162:RFH262168 RPD262162:RPD262168 RYZ262162:RYZ262168 SIV262162:SIV262168 SSR262162:SSR262168 TCN262162:TCN262168 TMJ262162:TMJ262168 TWF262162:TWF262168 UGB262162:UGB262168 UPX262162:UPX262168 UZT262162:UZT262168 VJP262162:VJP262168 VTL262162:VTL262168 WDH262162:WDH262168 WND262162:WND262168 WWZ262162:WWZ262168 AR327698:AR327704 KN327698:KN327704 UJ327698:UJ327704 AEF327698:AEF327704 AOB327698:AOB327704 AXX327698:AXX327704 BHT327698:BHT327704 BRP327698:BRP327704 CBL327698:CBL327704 CLH327698:CLH327704 CVD327698:CVD327704 DEZ327698:DEZ327704 DOV327698:DOV327704 DYR327698:DYR327704 EIN327698:EIN327704 ESJ327698:ESJ327704 FCF327698:FCF327704 FMB327698:FMB327704 FVX327698:FVX327704 GFT327698:GFT327704 GPP327698:GPP327704 GZL327698:GZL327704 HJH327698:HJH327704 HTD327698:HTD327704 ICZ327698:ICZ327704 IMV327698:IMV327704 IWR327698:IWR327704 JGN327698:JGN327704 JQJ327698:JQJ327704 KAF327698:KAF327704 KKB327698:KKB327704 KTX327698:KTX327704 LDT327698:LDT327704 LNP327698:LNP327704 LXL327698:LXL327704 MHH327698:MHH327704 MRD327698:MRD327704 NAZ327698:NAZ327704 NKV327698:NKV327704 NUR327698:NUR327704 OEN327698:OEN327704 OOJ327698:OOJ327704 OYF327698:OYF327704 PIB327698:PIB327704 PRX327698:PRX327704 QBT327698:QBT327704 QLP327698:QLP327704 QVL327698:QVL327704 RFH327698:RFH327704 RPD327698:RPD327704 RYZ327698:RYZ327704 SIV327698:SIV327704 SSR327698:SSR327704 TCN327698:TCN327704 TMJ327698:TMJ327704 TWF327698:TWF327704 UGB327698:UGB327704 UPX327698:UPX327704 UZT327698:UZT327704 VJP327698:VJP327704 VTL327698:VTL327704 WDH327698:WDH327704 WND327698:WND327704 WWZ327698:WWZ327704 AR393234:AR393240 KN393234:KN393240 UJ393234:UJ393240 AEF393234:AEF393240 AOB393234:AOB393240 AXX393234:AXX393240 BHT393234:BHT393240 BRP393234:BRP393240 CBL393234:CBL393240 CLH393234:CLH393240 CVD393234:CVD393240 DEZ393234:DEZ393240 DOV393234:DOV393240 DYR393234:DYR393240 EIN393234:EIN393240 ESJ393234:ESJ393240 FCF393234:FCF393240 FMB393234:FMB393240 FVX393234:FVX393240 GFT393234:GFT393240 GPP393234:GPP393240 GZL393234:GZL393240 HJH393234:HJH393240 HTD393234:HTD393240 ICZ393234:ICZ393240 IMV393234:IMV393240 IWR393234:IWR393240 JGN393234:JGN393240 JQJ393234:JQJ393240 KAF393234:KAF393240 KKB393234:KKB393240 KTX393234:KTX393240 LDT393234:LDT393240 LNP393234:LNP393240 LXL393234:LXL393240 MHH393234:MHH393240 MRD393234:MRD393240 NAZ393234:NAZ393240 NKV393234:NKV393240 NUR393234:NUR393240 OEN393234:OEN393240 OOJ393234:OOJ393240 OYF393234:OYF393240 PIB393234:PIB393240 PRX393234:PRX393240 QBT393234:QBT393240 QLP393234:QLP393240 QVL393234:QVL393240 RFH393234:RFH393240 RPD393234:RPD393240 RYZ393234:RYZ393240 SIV393234:SIV393240 SSR393234:SSR393240 TCN393234:TCN393240 TMJ393234:TMJ393240 TWF393234:TWF393240 UGB393234:UGB393240 UPX393234:UPX393240 UZT393234:UZT393240 VJP393234:VJP393240 VTL393234:VTL393240 WDH393234:WDH393240 WND393234:WND393240 WWZ393234:WWZ393240 AR458770:AR458776 KN458770:KN458776 UJ458770:UJ458776 AEF458770:AEF458776 AOB458770:AOB458776 AXX458770:AXX458776 BHT458770:BHT458776 BRP458770:BRP458776 CBL458770:CBL458776 CLH458770:CLH458776 CVD458770:CVD458776 DEZ458770:DEZ458776 DOV458770:DOV458776 DYR458770:DYR458776 EIN458770:EIN458776 ESJ458770:ESJ458776 FCF458770:FCF458776 FMB458770:FMB458776 FVX458770:FVX458776 GFT458770:GFT458776 GPP458770:GPP458776 GZL458770:GZL458776 HJH458770:HJH458776 HTD458770:HTD458776 ICZ458770:ICZ458776 IMV458770:IMV458776 IWR458770:IWR458776 JGN458770:JGN458776 JQJ458770:JQJ458776 KAF458770:KAF458776 KKB458770:KKB458776 KTX458770:KTX458776 LDT458770:LDT458776 LNP458770:LNP458776 LXL458770:LXL458776 MHH458770:MHH458776 MRD458770:MRD458776 NAZ458770:NAZ458776 NKV458770:NKV458776 NUR458770:NUR458776 OEN458770:OEN458776 OOJ458770:OOJ458776 OYF458770:OYF458776 PIB458770:PIB458776 PRX458770:PRX458776 QBT458770:QBT458776 QLP458770:QLP458776 QVL458770:QVL458776 RFH458770:RFH458776 RPD458770:RPD458776 RYZ458770:RYZ458776 SIV458770:SIV458776 SSR458770:SSR458776 TCN458770:TCN458776 TMJ458770:TMJ458776 TWF458770:TWF458776 UGB458770:UGB458776 UPX458770:UPX458776 UZT458770:UZT458776 VJP458770:VJP458776 VTL458770:VTL458776 WDH458770:WDH458776 WND458770:WND458776 WWZ458770:WWZ458776 AR524306:AR524312 KN524306:KN524312 UJ524306:UJ524312 AEF524306:AEF524312 AOB524306:AOB524312 AXX524306:AXX524312 BHT524306:BHT524312 BRP524306:BRP524312 CBL524306:CBL524312 CLH524306:CLH524312 CVD524306:CVD524312 DEZ524306:DEZ524312 DOV524306:DOV524312 DYR524306:DYR524312 EIN524306:EIN524312 ESJ524306:ESJ524312 FCF524306:FCF524312 FMB524306:FMB524312 FVX524306:FVX524312 GFT524306:GFT524312 GPP524306:GPP524312 GZL524306:GZL524312 HJH524306:HJH524312 HTD524306:HTD524312 ICZ524306:ICZ524312 IMV524306:IMV524312 IWR524306:IWR524312 JGN524306:JGN524312 JQJ524306:JQJ524312 KAF524306:KAF524312 KKB524306:KKB524312 KTX524306:KTX524312 LDT524306:LDT524312 LNP524306:LNP524312 LXL524306:LXL524312 MHH524306:MHH524312 MRD524306:MRD524312 NAZ524306:NAZ524312 NKV524306:NKV524312 NUR524306:NUR524312 OEN524306:OEN524312 OOJ524306:OOJ524312 OYF524306:OYF524312 PIB524306:PIB524312 PRX524306:PRX524312 QBT524306:QBT524312 QLP524306:QLP524312 QVL524306:QVL524312 RFH524306:RFH524312 RPD524306:RPD524312 RYZ524306:RYZ524312 SIV524306:SIV524312 SSR524306:SSR524312 TCN524306:TCN524312 TMJ524306:TMJ524312 TWF524306:TWF524312 UGB524306:UGB524312 UPX524306:UPX524312 UZT524306:UZT524312 VJP524306:VJP524312 VTL524306:VTL524312 WDH524306:WDH524312 WND524306:WND524312 WWZ524306:WWZ524312 AR589842:AR589848 KN589842:KN589848 UJ589842:UJ589848 AEF589842:AEF589848 AOB589842:AOB589848 AXX589842:AXX589848 BHT589842:BHT589848 BRP589842:BRP589848 CBL589842:CBL589848 CLH589842:CLH589848 CVD589842:CVD589848 DEZ589842:DEZ589848 DOV589842:DOV589848 DYR589842:DYR589848 EIN589842:EIN589848 ESJ589842:ESJ589848 FCF589842:FCF589848 FMB589842:FMB589848 FVX589842:FVX589848 GFT589842:GFT589848 GPP589842:GPP589848 GZL589842:GZL589848 HJH589842:HJH589848 HTD589842:HTD589848 ICZ589842:ICZ589848 IMV589842:IMV589848 IWR589842:IWR589848 JGN589842:JGN589848 JQJ589842:JQJ589848 KAF589842:KAF589848 KKB589842:KKB589848 KTX589842:KTX589848 LDT589842:LDT589848 LNP589842:LNP589848 LXL589842:LXL589848 MHH589842:MHH589848 MRD589842:MRD589848 NAZ589842:NAZ589848 NKV589842:NKV589848 NUR589842:NUR589848 OEN589842:OEN589848 OOJ589842:OOJ589848 OYF589842:OYF589848 PIB589842:PIB589848 PRX589842:PRX589848 QBT589842:QBT589848 QLP589842:QLP589848 QVL589842:QVL589848 RFH589842:RFH589848 RPD589842:RPD589848 RYZ589842:RYZ589848 SIV589842:SIV589848 SSR589842:SSR589848 TCN589842:TCN589848 TMJ589842:TMJ589848 TWF589842:TWF589848 UGB589842:UGB589848 UPX589842:UPX589848 UZT589842:UZT589848 VJP589842:VJP589848 VTL589842:VTL589848 WDH589842:WDH589848 WND589842:WND589848 WWZ589842:WWZ589848 AR655378:AR655384 KN655378:KN655384 UJ655378:UJ655384 AEF655378:AEF655384 AOB655378:AOB655384 AXX655378:AXX655384 BHT655378:BHT655384 BRP655378:BRP655384 CBL655378:CBL655384 CLH655378:CLH655384 CVD655378:CVD655384 DEZ655378:DEZ655384 DOV655378:DOV655384 DYR655378:DYR655384 EIN655378:EIN655384 ESJ655378:ESJ655384 FCF655378:FCF655384 FMB655378:FMB655384 FVX655378:FVX655384 GFT655378:GFT655384 GPP655378:GPP655384 GZL655378:GZL655384 HJH655378:HJH655384 HTD655378:HTD655384 ICZ655378:ICZ655384 IMV655378:IMV655384 IWR655378:IWR655384 JGN655378:JGN655384 JQJ655378:JQJ655384 KAF655378:KAF655384 KKB655378:KKB655384 KTX655378:KTX655384 LDT655378:LDT655384 LNP655378:LNP655384 LXL655378:LXL655384 MHH655378:MHH655384 MRD655378:MRD655384 NAZ655378:NAZ655384 NKV655378:NKV655384 NUR655378:NUR655384 OEN655378:OEN655384 OOJ655378:OOJ655384 OYF655378:OYF655384 PIB655378:PIB655384 PRX655378:PRX655384 QBT655378:QBT655384 QLP655378:QLP655384 QVL655378:QVL655384 RFH655378:RFH655384 RPD655378:RPD655384 RYZ655378:RYZ655384 SIV655378:SIV655384 SSR655378:SSR655384 TCN655378:TCN655384 TMJ655378:TMJ655384 TWF655378:TWF655384 UGB655378:UGB655384 UPX655378:UPX655384 UZT655378:UZT655384 VJP655378:VJP655384 VTL655378:VTL655384 WDH655378:WDH655384 WND655378:WND655384 WWZ655378:WWZ655384 AR720914:AR720920 KN720914:KN720920 UJ720914:UJ720920 AEF720914:AEF720920 AOB720914:AOB720920 AXX720914:AXX720920 BHT720914:BHT720920 BRP720914:BRP720920 CBL720914:CBL720920 CLH720914:CLH720920 CVD720914:CVD720920 DEZ720914:DEZ720920 DOV720914:DOV720920 DYR720914:DYR720920 EIN720914:EIN720920 ESJ720914:ESJ720920 FCF720914:FCF720920 FMB720914:FMB720920 FVX720914:FVX720920 GFT720914:GFT720920 GPP720914:GPP720920 GZL720914:GZL720920 HJH720914:HJH720920 HTD720914:HTD720920 ICZ720914:ICZ720920 IMV720914:IMV720920 IWR720914:IWR720920 JGN720914:JGN720920 JQJ720914:JQJ720920 KAF720914:KAF720920 KKB720914:KKB720920 KTX720914:KTX720920 LDT720914:LDT720920 LNP720914:LNP720920 LXL720914:LXL720920 MHH720914:MHH720920 MRD720914:MRD720920 NAZ720914:NAZ720920 NKV720914:NKV720920 NUR720914:NUR720920 OEN720914:OEN720920 OOJ720914:OOJ720920 OYF720914:OYF720920 PIB720914:PIB720920 PRX720914:PRX720920 QBT720914:QBT720920 QLP720914:QLP720920 QVL720914:QVL720920 RFH720914:RFH720920 RPD720914:RPD720920 RYZ720914:RYZ720920 SIV720914:SIV720920 SSR720914:SSR720920 TCN720914:TCN720920 TMJ720914:TMJ720920 TWF720914:TWF720920 UGB720914:UGB720920 UPX720914:UPX720920 UZT720914:UZT720920 VJP720914:VJP720920 VTL720914:VTL720920 WDH720914:WDH720920 WND720914:WND720920 WWZ720914:WWZ720920 AR786450:AR786456 KN786450:KN786456 UJ786450:UJ786456 AEF786450:AEF786456 AOB786450:AOB786456 AXX786450:AXX786456 BHT786450:BHT786456 BRP786450:BRP786456 CBL786450:CBL786456 CLH786450:CLH786456 CVD786450:CVD786456 DEZ786450:DEZ786456 DOV786450:DOV786456 DYR786450:DYR786456 EIN786450:EIN786456 ESJ786450:ESJ786456 FCF786450:FCF786456 FMB786450:FMB786456 FVX786450:FVX786456 GFT786450:GFT786456 GPP786450:GPP786456 GZL786450:GZL786456 HJH786450:HJH786456 HTD786450:HTD786456 ICZ786450:ICZ786456 IMV786450:IMV786456 IWR786450:IWR786456 JGN786450:JGN786456 JQJ786450:JQJ786456 KAF786450:KAF786456 KKB786450:KKB786456 KTX786450:KTX786456 LDT786450:LDT786456 LNP786450:LNP786456 LXL786450:LXL786456 MHH786450:MHH786456 MRD786450:MRD786456 NAZ786450:NAZ786456 NKV786450:NKV786456 NUR786450:NUR786456 OEN786450:OEN786456 OOJ786450:OOJ786456 OYF786450:OYF786456 PIB786450:PIB786456 PRX786450:PRX786456 QBT786450:QBT786456 QLP786450:QLP786456 QVL786450:QVL786456 RFH786450:RFH786456 RPD786450:RPD786456 RYZ786450:RYZ786456 SIV786450:SIV786456 SSR786450:SSR786456 TCN786450:TCN786456 TMJ786450:TMJ786456 TWF786450:TWF786456 UGB786450:UGB786456 UPX786450:UPX786456 UZT786450:UZT786456 VJP786450:VJP786456 VTL786450:VTL786456 WDH786450:WDH786456 WND786450:WND786456 WWZ786450:WWZ786456 AR851986:AR851992 KN851986:KN851992 UJ851986:UJ851992 AEF851986:AEF851992 AOB851986:AOB851992 AXX851986:AXX851992 BHT851986:BHT851992 BRP851986:BRP851992 CBL851986:CBL851992 CLH851986:CLH851992 CVD851986:CVD851992 DEZ851986:DEZ851992 DOV851986:DOV851992 DYR851986:DYR851992 EIN851986:EIN851992 ESJ851986:ESJ851992 FCF851986:FCF851992 FMB851986:FMB851992 FVX851986:FVX851992 GFT851986:GFT851992 GPP851986:GPP851992 GZL851986:GZL851992 HJH851986:HJH851992 HTD851986:HTD851992 ICZ851986:ICZ851992 IMV851986:IMV851992 IWR851986:IWR851992 JGN851986:JGN851992 JQJ851986:JQJ851992 KAF851986:KAF851992 KKB851986:KKB851992 KTX851986:KTX851992 LDT851986:LDT851992 LNP851986:LNP851992 LXL851986:LXL851992 MHH851986:MHH851992 MRD851986:MRD851992 NAZ851986:NAZ851992 NKV851986:NKV851992 NUR851986:NUR851992 OEN851986:OEN851992 OOJ851986:OOJ851992 OYF851986:OYF851992 PIB851986:PIB851992 PRX851986:PRX851992 QBT851986:QBT851992 QLP851986:QLP851992 QVL851986:QVL851992 RFH851986:RFH851992 RPD851986:RPD851992 RYZ851986:RYZ851992 SIV851986:SIV851992 SSR851986:SSR851992 TCN851986:TCN851992 TMJ851986:TMJ851992 TWF851986:TWF851992 UGB851986:UGB851992 UPX851986:UPX851992 UZT851986:UZT851992 VJP851986:VJP851992 VTL851986:VTL851992 WDH851986:WDH851992 WND851986:WND851992 WWZ851986:WWZ851992 AR917522:AR917528 KN917522:KN917528 UJ917522:UJ917528 AEF917522:AEF917528 AOB917522:AOB917528 AXX917522:AXX917528 BHT917522:BHT917528 BRP917522:BRP917528 CBL917522:CBL917528 CLH917522:CLH917528 CVD917522:CVD917528 DEZ917522:DEZ917528 DOV917522:DOV917528 DYR917522:DYR917528 EIN917522:EIN917528 ESJ917522:ESJ917528 FCF917522:FCF917528 FMB917522:FMB917528 FVX917522:FVX917528 GFT917522:GFT917528 GPP917522:GPP917528 GZL917522:GZL917528 HJH917522:HJH917528 HTD917522:HTD917528 ICZ917522:ICZ917528 IMV917522:IMV917528 IWR917522:IWR917528 JGN917522:JGN917528 JQJ917522:JQJ917528 KAF917522:KAF917528 KKB917522:KKB917528 KTX917522:KTX917528 LDT917522:LDT917528 LNP917522:LNP917528 LXL917522:LXL917528 MHH917522:MHH917528 MRD917522:MRD917528 NAZ917522:NAZ917528 NKV917522:NKV917528 NUR917522:NUR917528 OEN917522:OEN917528 OOJ917522:OOJ917528 OYF917522:OYF917528 PIB917522:PIB917528 PRX917522:PRX917528 QBT917522:QBT917528 QLP917522:QLP917528 QVL917522:QVL917528 RFH917522:RFH917528 RPD917522:RPD917528 RYZ917522:RYZ917528 SIV917522:SIV917528 SSR917522:SSR917528 TCN917522:TCN917528 TMJ917522:TMJ917528 TWF917522:TWF917528 UGB917522:UGB917528 UPX917522:UPX917528 UZT917522:UZT917528 VJP917522:VJP917528 VTL917522:VTL917528 WDH917522:WDH917528 WND917522:WND917528 WWZ917522:WWZ917528 AR983058:AR983064 KN983058:KN983064 UJ983058:UJ983064 AEF983058:AEF983064 AOB983058:AOB983064 AXX983058:AXX983064 BHT983058:BHT983064 BRP983058:BRP983064 CBL983058:CBL983064 CLH983058:CLH983064 CVD983058:CVD983064 DEZ983058:DEZ983064 DOV983058:DOV983064 DYR983058:DYR983064 EIN983058:EIN983064 ESJ983058:ESJ983064 FCF983058:FCF983064 FMB983058:FMB983064 FVX983058:FVX983064 GFT983058:GFT983064 GPP983058:GPP983064 GZL983058:GZL983064 HJH983058:HJH983064 HTD983058:HTD983064 ICZ983058:ICZ983064 IMV983058:IMV983064 IWR983058:IWR983064 JGN983058:JGN983064 JQJ983058:JQJ983064 KAF983058:KAF983064 KKB983058:KKB983064 KTX983058:KTX983064 LDT983058:LDT983064 LNP983058:LNP983064 LXL983058:LXL983064 MHH983058:MHH983064 MRD983058:MRD983064 NAZ983058:NAZ983064 NKV983058:NKV983064 NUR983058:NUR983064 OEN983058:OEN983064 OOJ983058:OOJ983064 OYF983058:OYF983064 PIB983058:PIB983064 PRX983058:PRX983064 QBT983058:QBT983064 QLP983058:QLP983064 QVL983058:QVL983064 RFH983058:RFH983064 RPD983058:RPD983064 RYZ983058:RYZ983064 SIV983058:SIV983064 SSR983058:SSR983064 TCN983058:TCN983064 TMJ983058:TMJ983064 TWF983058:TWF983064 UGB983058:UGB983064 UPX983058:UPX983064 UZT983058:UZT983064 VJP983058:VJP983064 VTL983058:VTL983064 WDH983058:WDH983064 KN18:KN24 WWZ27:WWZ28 KN27:KN28 UJ27:UJ28 AEF27:AEF28 AOB27:AOB28 AXX27:AXX28 BHT27:BHT28 BRP27:BRP28 CBL27:CBL28 CLH27:CLH28 CVD27:CVD28 DEZ27:DEZ28 DOV27:DOV28 DYR27:DYR28 EIN27:EIN28 ESJ27:ESJ28 FCF27:FCF28 FMB27:FMB28 FVX27:FVX28 GFT27:GFT28 GPP27:GPP28 GZL27:GZL28 HJH27:HJH28 HTD27:HTD28 ICZ27:ICZ28 IMV27:IMV28 IWR27:IWR28 JGN27:JGN28 JQJ27:JQJ28 KAF27:KAF28 KKB27:KKB28 KTX27:KTX28 LDT27:LDT28 LNP27:LNP28 LXL27:LXL28 MHH27:MHH28 MRD27:MRD28 NAZ27:NAZ28 NKV27:NKV28 NUR27:NUR28 OEN27:OEN28 OOJ27:OOJ28 OYF27:OYF28 PIB27:PIB28 PRX27:PRX28 QBT27:QBT28 QLP27:QLP28 QVL27:QVL28 RFH27:RFH28 RPD27:RPD28 RYZ27:RYZ28 SIV27:SIV28 SSR27:SSR28 TCN27:TCN28 TMJ27:TMJ28 TWF27:TWF28 UGB27:UGB28 UPX27:UPX28 UZT27:UZT28 VJP27:VJP28 VTL27:VTL28 WDH27:WDH28 WND27:WND28" xr:uid="{00000000-0002-0000-1400-000003000000}">
      <formula1>900</formula1>
    </dataValidation>
    <dataValidation type="list" allowBlank="1" showInputMessage="1" showErrorMessage="1" errorTitle="Ошибка" error="Выберите значение из списка" sqref="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WWP983064 M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M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M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M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M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M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M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M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M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M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M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M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M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M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M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M24 WWP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M28"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K65560:KK65561 UG65560:UG65561 AEC65560:AEC65561 ANY65560:ANY65561 AXU65560:AXU65561 BHQ65560:BHQ65561 BRM65560:BRM65561 CBI65560:CBI65561 CLE65560:CLE65561 CVA65560:CVA65561 DEW65560:DEW65561 DOS65560:DOS65561 DYO65560:DYO65561 EIK65560:EIK65561 ESG65560:ESG65561 FCC65560:FCC65561 FLY65560:FLY65561 FVU65560:FVU65561 GFQ65560:GFQ65561 GPM65560:GPM65561 GZI65560:GZI65561 HJE65560:HJE65561 HTA65560:HTA65561 ICW65560:ICW65561 IMS65560:IMS65561 IWO65560:IWO65561 JGK65560:JGK65561 JQG65560:JQG65561 KAC65560:KAC65561 KJY65560:KJY65561 KTU65560:KTU65561 LDQ65560:LDQ65561 LNM65560:LNM65561 LXI65560:LXI65561 MHE65560:MHE65561 MRA65560:MRA65561 NAW65560:NAW65561 NKS65560:NKS65561 NUO65560:NUO65561 OEK65560:OEK65561 OOG65560:OOG65561 OYC65560:OYC65561 PHY65560:PHY65561 PRU65560:PRU65561 QBQ65560:QBQ65561 QLM65560:QLM65561 QVI65560:QVI65561 RFE65560:RFE65561 RPA65560:RPA65561 RYW65560:RYW65561 SIS65560:SIS65561 SSO65560:SSO65561 TCK65560:TCK65561 TMG65560:TMG65561 TWC65560:TWC65561 UFY65560:UFY65561 UPU65560:UPU65561 UZQ65560:UZQ65561 VJM65560:VJM65561 VTI65560:VTI65561 WDE65560:WDE65561 WNA65560:WNA65561 WWW65560:WWW65561 T131096:T131097 KK131096:KK131097 UG131096:UG131097 AEC131096:AEC131097 ANY131096:ANY131097 AXU131096:AXU131097 BHQ131096:BHQ131097 BRM131096:BRM131097 CBI131096:CBI131097 CLE131096:CLE131097 CVA131096:CVA131097 DEW131096:DEW131097 DOS131096:DOS131097 DYO131096:DYO131097 EIK131096:EIK131097 ESG131096:ESG131097 FCC131096:FCC131097 FLY131096:FLY131097 FVU131096:FVU131097 GFQ131096:GFQ131097 GPM131096:GPM131097 GZI131096:GZI131097 HJE131096:HJE131097 HTA131096:HTA131097 ICW131096:ICW131097 IMS131096:IMS131097 IWO131096:IWO131097 JGK131096:JGK131097 JQG131096:JQG131097 KAC131096:KAC131097 KJY131096:KJY131097 KTU131096:KTU131097 LDQ131096:LDQ131097 LNM131096:LNM131097 LXI131096:LXI131097 MHE131096:MHE131097 MRA131096:MRA131097 NAW131096:NAW131097 NKS131096:NKS131097 NUO131096:NUO131097 OEK131096:OEK131097 OOG131096:OOG131097 OYC131096:OYC131097 PHY131096:PHY131097 PRU131096:PRU131097 QBQ131096:QBQ131097 QLM131096:QLM131097 QVI131096:QVI131097 RFE131096:RFE131097 RPA131096:RPA131097 RYW131096:RYW131097 SIS131096:SIS131097 SSO131096:SSO131097 TCK131096:TCK131097 TMG131096:TMG131097 TWC131096:TWC131097 UFY131096:UFY131097 UPU131096:UPU131097 UZQ131096:UZQ131097 VJM131096:VJM131097 VTI131096:VTI131097 WDE131096:WDE131097 WNA131096:WNA131097 WWW131096:WWW131097 T196632:T196633 KK196632:KK196633 UG196632:UG196633 AEC196632:AEC196633 ANY196632:ANY196633 AXU196632:AXU196633 BHQ196632:BHQ196633 BRM196632:BRM196633 CBI196632:CBI196633 CLE196632:CLE196633 CVA196632:CVA196633 DEW196632:DEW196633 DOS196632:DOS196633 DYO196632:DYO196633 EIK196632:EIK196633 ESG196632:ESG196633 FCC196632:FCC196633 FLY196632:FLY196633 FVU196632:FVU196633 GFQ196632:GFQ196633 GPM196632:GPM196633 GZI196632:GZI196633 HJE196632:HJE196633 HTA196632:HTA196633 ICW196632:ICW196633 IMS196632:IMS196633 IWO196632:IWO196633 JGK196632:JGK196633 JQG196632:JQG196633 KAC196632:KAC196633 KJY196632:KJY196633 KTU196632:KTU196633 LDQ196632:LDQ196633 LNM196632:LNM196633 LXI196632:LXI196633 MHE196632:MHE196633 MRA196632:MRA196633 NAW196632:NAW196633 NKS196632:NKS196633 NUO196632:NUO196633 OEK196632:OEK196633 OOG196632:OOG196633 OYC196632:OYC196633 PHY196632:PHY196633 PRU196632:PRU196633 QBQ196632:QBQ196633 QLM196632:QLM196633 QVI196632:QVI196633 RFE196632:RFE196633 RPA196632:RPA196633 RYW196632:RYW196633 SIS196632:SIS196633 SSO196632:SSO196633 TCK196632:TCK196633 TMG196632:TMG196633 TWC196632:TWC196633 UFY196632:UFY196633 UPU196632:UPU196633 UZQ196632:UZQ196633 VJM196632:VJM196633 VTI196632:VTI196633 WDE196632:WDE196633 WNA196632:WNA196633 WWW196632:WWW196633 T262168:T262169 KK262168:KK262169 UG262168:UG262169 AEC262168:AEC262169 ANY262168:ANY262169 AXU262168:AXU262169 BHQ262168:BHQ262169 BRM262168:BRM262169 CBI262168:CBI262169 CLE262168:CLE262169 CVA262168:CVA262169 DEW262168:DEW262169 DOS262168:DOS262169 DYO262168:DYO262169 EIK262168:EIK262169 ESG262168:ESG262169 FCC262168:FCC262169 FLY262168:FLY262169 FVU262168:FVU262169 GFQ262168:GFQ262169 GPM262168:GPM262169 GZI262168:GZI262169 HJE262168:HJE262169 HTA262168:HTA262169 ICW262168:ICW262169 IMS262168:IMS262169 IWO262168:IWO262169 JGK262168:JGK262169 JQG262168:JQG262169 KAC262168:KAC262169 KJY262168:KJY262169 KTU262168:KTU262169 LDQ262168:LDQ262169 LNM262168:LNM262169 LXI262168:LXI262169 MHE262168:MHE262169 MRA262168:MRA262169 NAW262168:NAW262169 NKS262168:NKS262169 NUO262168:NUO262169 OEK262168:OEK262169 OOG262168:OOG262169 OYC262168:OYC262169 PHY262168:PHY262169 PRU262168:PRU262169 QBQ262168:QBQ262169 QLM262168:QLM262169 QVI262168:QVI262169 RFE262168:RFE262169 RPA262168:RPA262169 RYW262168:RYW262169 SIS262168:SIS262169 SSO262168:SSO262169 TCK262168:TCK262169 TMG262168:TMG262169 TWC262168:TWC262169 UFY262168:UFY262169 UPU262168:UPU262169 UZQ262168:UZQ262169 VJM262168:VJM262169 VTI262168:VTI262169 WDE262168:WDE262169 WNA262168:WNA262169 WWW262168:WWW262169 T327704:T327705 KK327704:KK327705 UG327704:UG327705 AEC327704:AEC327705 ANY327704:ANY327705 AXU327704:AXU327705 BHQ327704:BHQ327705 BRM327704:BRM327705 CBI327704:CBI327705 CLE327704:CLE327705 CVA327704:CVA327705 DEW327704:DEW327705 DOS327704:DOS327705 DYO327704:DYO327705 EIK327704:EIK327705 ESG327704:ESG327705 FCC327704:FCC327705 FLY327704:FLY327705 FVU327704:FVU327705 GFQ327704:GFQ327705 GPM327704:GPM327705 GZI327704:GZI327705 HJE327704:HJE327705 HTA327704:HTA327705 ICW327704:ICW327705 IMS327704:IMS327705 IWO327704:IWO327705 JGK327704:JGK327705 JQG327704:JQG327705 KAC327704:KAC327705 KJY327704:KJY327705 KTU327704:KTU327705 LDQ327704:LDQ327705 LNM327704:LNM327705 LXI327704:LXI327705 MHE327704:MHE327705 MRA327704:MRA327705 NAW327704:NAW327705 NKS327704:NKS327705 NUO327704:NUO327705 OEK327704:OEK327705 OOG327704:OOG327705 OYC327704:OYC327705 PHY327704:PHY327705 PRU327704:PRU327705 QBQ327704:QBQ327705 QLM327704:QLM327705 QVI327704:QVI327705 RFE327704:RFE327705 RPA327704:RPA327705 RYW327704:RYW327705 SIS327704:SIS327705 SSO327704:SSO327705 TCK327704:TCK327705 TMG327704:TMG327705 TWC327704:TWC327705 UFY327704:UFY327705 UPU327704:UPU327705 UZQ327704:UZQ327705 VJM327704:VJM327705 VTI327704:VTI327705 WDE327704:WDE327705 WNA327704:WNA327705 WWW327704:WWW327705 T393240:T393241 KK393240:KK393241 UG393240:UG393241 AEC393240:AEC393241 ANY393240:ANY393241 AXU393240:AXU393241 BHQ393240:BHQ393241 BRM393240:BRM393241 CBI393240:CBI393241 CLE393240:CLE393241 CVA393240:CVA393241 DEW393240:DEW393241 DOS393240:DOS393241 DYO393240:DYO393241 EIK393240:EIK393241 ESG393240:ESG393241 FCC393240:FCC393241 FLY393240:FLY393241 FVU393240:FVU393241 GFQ393240:GFQ393241 GPM393240:GPM393241 GZI393240:GZI393241 HJE393240:HJE393241 HTA393240:HTA393241 ICW393240:ICW393241 IMS393240:IMS393241 IWO393240:IWO393241 JGK393240:JGK393241 JQG393240:JQG393241 KAC393240:KAC393241 KJY393240:KJY393241 KTU393240:KTU393241 LDQ393240:LDQ393241 LNM393240:LNM393241 LXI393240:LXI393241 MHE393240:MHE393241 MRA393240:MRA393241 NAW393240:NAW393241 NKS393240:NKS393241 NUO393240:NUO393241 OEK393240:OEK393241 OOG393240:OOG393241 OYC393240:OYC393241 PHY393240:PHY393241 PRU393240:PRU393241 QBQ393240:QBQ393241 QLM393240:QLM393241 QVI393240:QVI393241 RFE393240:RFE393241 RPA393240:RPA393241 RYW393240:RYW393241 SIS393240:SIS393241 SSO393240:SSO393241 TCK393240:TCK393241 TMG393240:TMG393241 TWC393240:TWC393241 UFY393240:UFY393241 UPU393240:UPU393241 UZQ393240:UZQ393241 VJM393240:VJM393241 VTI393240:VTI393241 WDE393240:WDE393241 WNA393240:WNA393241 WWW393240:WWW393241 T458776:T458777 KK458776:KK458777 UG458776:UG458777 AEC458776:AEC458777 ANY458776:ANY458777 AXU458776:AXU458777 BHQ458776:BHQ458777 BRM458776:BRM458777 CBI458776:CBI458777 CLE458776:CLE458777 CVA458776:CVA458777 DEW458776:DEW458777 DOS458776:DOS458777 DYO458776:DYO458777 EIK458776:EIK458777 ESG458776:ESG458777 FCC458776:FCC458777 FLY458776:FLY458777 FVU458776:FVU458777 GFQ458776:GFQ458777 GPM458776:GPM458777 GZI458776:GZI458777 HJE458776:HJE458777 HTA458776:HTA458777 ICW458776:ICW458777 IMS458776:IMS458777 IWO458776:IWO458777 JGK458776:JGK458777 JQG458776:JQG458777 KAC458776:KAC458777 KJY458776:KJY458777 KTU458776:KTU458777 LDQ458776:LDQ458777 LNM458776:LNM458777 LXI458776:LXI458777 MHE458776:MHE458777 MRA458776:MRA458777 NAW458776:NAW458777 NKS458776:NKS458777 NUO458776:NUO458777 OEK458776:OEK458777 OOG458776:OOG458777 OYC458776:OYC458777 PHY458776:PHY458777 PRU458776:PRU458777 QBQ458776:QBQ458777 QLM458776:QLM458777 QVI458776:QVI458777 RFE458776:RFE458777 RPA458776:RPA458777 RYW458776:RYW458777 SIS458776:SIS458777 SSO458776:SSO458777 TCK458776:TCK458777 TMG458776:TMG458777 TWC458776:TWC458777 UFY458776:UFY458777 UPU458776:UPU458777 UZQ458776:UZQ458777 VJM458776:VJM458777 VTI458776:VTI458777 WDE458776:WDE458777 WNA458776:WNA458777 WWW458776:WWW458777 T524312:T524313 KK524312:KK524313 UG524312:UG524313 AEC524312:AEC524313 ANY524312:ANY524313 AXU524312:AXU524313 BHQ524312:BHQ524313 BRM524312:BRM524313 CBI524312:CBI524313 CLE524312:CLE524313 CVA524312:CVA524313 DEW524312:DEW524313 DOS524312:DOS524313 DYO524312:DYO524313 EIK524312:EIK524313 ESG524312:ESG524313 FCC524312:FCC524313 FLY524312:FLY524313 FVU524312:FVU524313 GFQ524312:GFQ524313 GPM524312:GPM524313 GZI524312:GZI524313 HJE524312:HJE524313 HTA524312:HTA524313 ICW524312:ICW524313 IMS524312:IMS524313 IWO524312:IWO524313 JGK524312:JGK524313 JQG524312:JQG524313 KAC524312:KAC524313 KJY524312:KJY524313 KTU524312:KTU524313 LDQ524312:LDQ524313 LNM524312:LNM524313 LXI524312:LXI524313 MHE524312:MHE524313 MRA524312:MRA524313 NAW524312:NAW524313 NKS524312:NKS524313 NUO524312:NUO524313 OEK524312:OEK524313 OOG524312:OOG524313 OYC524312:OYC524313 PHY524312:PHY524313 PRU524312:PRU524313 QBQ524312:QBQ524313 QLM524312:QLM524313 QVI524312:QVI524313 RFE524312:RFE524313 RPA524312:RPA524313 RYW524312:RYW524313 SIS524312:SIS524313 SSO524312:SSO524313 TCK524312:TCK524313 TMG524312:TMG524313 TWC524312:TWC524313 UFY524312:UFY524313 UPU524312:UPU524313 UZQ524312:UZQ524313 VJM524312:VJM524313 VTI524312:VTI524313 WDE524312:WDE524313 WNA524312:WNA524313 WWW524312:WWW524313 T589848:T589849 KK589848:KK589849 UG589848:UG589849 AEC589848:AEC589849 ANY589848:ANY589849 AXU589848:AXU589849 BHQ589848:BHQ589849 BRM589848:BRM589849 CBI589848:CBI589849 CLE589848:CLE589849 CVA589848:CVA589849 DEW589848:DEW589849 DOS589848:DOS589849 DYO589848:DYO589849 EIK589848:EIK589849 ESG589848:ESG589849 FCC589848:FCC589849 FLY589848:FLY589849 FVU589848:FVU589849 GFQ589848:GFQ589849 GPM589848:GPM589849 GZI589848:GZI589849 HJE589848:HJE589849 HTA589848:HTA589849 ICW589848:ICW589849 IMS589848:IMS589849 IWO589848:IWO589849 JGK589848:JGK589849 JQG589848:JQG589849 KAC589848:KAC589849 KJY589848:KJY589849 KTU589848:KTU589849 LDQ589848:LDQ589849 LNM589848:LNM589849 LXI589848:LXI589849 MHE589848:MHE589849 MRA589848:MRA589849 NAW589848:NAW589849 NKS589848:NKS589849 NUO589848:NUO589849 OEK589848:OEK589849 OOG589848:OOG589849 OYC589848:OYC589849 PHY589848:PHY589849 PRU589848:PRU589849 QBQ589848:QBQ589849 QLM589848:QLM589849 QVI589848:QVI589849 RFE589848:RFE589849 RPA589848:RPA589849 RYW589848:RYW589849 SIS589848:SIS589849 SSO589848:SSO589849 TCK589848:TCK589849 TMG589848:TMG589849 TWC589848:TWC589849 UFY589848:UFY589849 UPU589848:UPU589849 UZQ589848:UZQ589849 VJM589848:VJM589849 VTI589848:VTI589849 WDE589848:WDE589849 WNA589848:WNA589849 WWW589848:WWW589849 T655384:T655385 KK655384:KK655385 UG655384:UG655385 AEC655384:AEC655385 ANY655384:ANY655385 AXU655384:AXU655385 BHQ655384:BHQ655385 BRM655384:BRM655385 CBI655384:CBI655385 CLE655384:CLE655385 CVA655384:CVA655385 DEW655384:DEW655385 DOS655384:DOS655385 DYO655384:DYO655385 EIK655384:EIK655385 ESG655384:ESG655385 FCC655384:FCC655385 FLY655384:FLY655385 FVU655384:FVU655385 GFQ655384:GFQ655385 GPM655384:GPM655385 GZI655384:GZI655385 HJE655384:HJE655385 HTA655384:HTA655385 ICW655384:ICW655385 IMS655384:IMS655385 IWO655384:IWO655385 JGK655384:JGK655385 JQG655384:JQG655385 KAC655384:KAC655385 KJY655384:KJY655385 KTU655384:KTU655385 LDQ655384:LDQ655385 LNM655384:LNM655385 LXI655384:LXI655385 MHE655384:MHE655385 MRA655384:MRA655385 NAW655384:NAW655385 NKS655384:NKS655385 NUO655384:NUO655385 OEK655384:OEK655385 OOG655384:OOG655385 OYC655384:OYC655385 PHY655384:PHY655385 PRU655384:PRU655385 QBQ655384:QBQ655385 QLM655384:QLM655385 QVI655384:QVI655385 RFE655384:RFE655385 RPA655384:RPA655385 RYW655384:RYW655385 SIS655384:SIS655385 SSO655384:SSO655385 TCK655384:TCK655385 TMG655384:TMG655385 TWC655384:TWC655385 UFY655384:UFY655385 UPU655384:UPU655385 UZQ655384:UZQ655385 VJM655384:VJM655385 VTI655384:VTI655385 WDE655384:WDE655385 WNA655384:WNA655385 WWW655384:WWW655385 T720920:T720921 KK720920:KK720921 UG720920:UG720921 AEC720920:AEC720921 ANY720920:ANY720921 AXU720920:AXU720921 BHQ720920:BHQ720921 BRM720920:BRM720921 CBI720920:CBI720921 CLE720920:CLE720921 CVA720920:CVA720921 DEW720920:DEW720921 DOS720920:DOS720921 DYO720920:DYO720921 EIK720920:EIK720921 ESG720920:ESG720921 FCC720920:FCC720921 FLY720920:FLY720921 FVU720920:FVU720921 GFQ720920:GFQ720921 GPM720920:GPM720921 GZI720920:GZI720921 HJE720920:HJE720921 HTA720920:HTA720921 ICW720920:ICW720921 IMS720920:IMS720921 IWO720920:IWO720921 JGK720920:JGK720921 JQG720920:JQG720921 KAC720920:KAC720921 KJY720920:KJY720921 KTU720920:KTU720921 LDQ720920:LDQ720921 LNM720920:LNM720921 LXI720920:LXI720921 MHE720920:MHE720921 MRA720920:MRA720921 NAW720920:NAW720921 NKS720920:NKS720921 NUO720920:NUO720921 OEK720920:OEK720921 OOG720920:OOG720921 OYC720920:OYC720921 PHY720920:PHY720921 PRU720920:PRU720921 QBQ720920:QBQ720921 QLM720920:QLM720921 QVI720920:QVI720921 RFE720920:RFE720921 RPA720920:RPA720921 RYW720920:RYW720921 SIS720920:SIS720921 SSO720920:SSO720921 TCK720920:TCK720921 TMG720920:TMG720921 TWC720920:TWC720921 UFY720920:UFY720921 UPU720920:UPU720921 UZQ720920:UZQ720921 VJM720920:VJM720921 VTI720920:VTI720921 WDE720920:WDE720921 WNA720920:WNA720921 WWW720920:WWW720921 T786456:T786457 KK786456:KK786457 UG786456:UG786457 AEC786456:AEC786457 ANY786456:ANY786457 AXU786456:AXU786457 BHQ786456:BHQ786457 BRM786456:BRM786457 CBI786456:CBI786457 CLE786456:CLE786457 CVA786456:CVA786457 DEW786456:DEW786457 DOS786456:DOS786457 DYO786456:DYO786457 EIK786456:EIK786457 ESG786456:ESG786457 FCC786456:FCC786457 FLY786456:FLY786457 FVU786456:FVU786457 GFQ786456:GFQ786457 GPM786456:GPM786457 GZI786456:GZI786457 HJE786456:HJE786457 HTA786456:HTA786457 ICW786456:ICW786457 IMS786456:IMS786457 IWO786456:IWO786457 JGK786456:JGK786457 JQG786456:JQG786457 KAC786456:KAC786457 KJY786456:KJY786457 KTU786456:KTU786457 LDQ786456:LDQ786457 LNM786456:LNM786457 LXI786456:LXI786457 MHE786456:MHE786457 MRA786456:MRA786457 NAW786456:NAW786457 NKS786456:NKS786457 NUO786456:NUO786457 OEK786456:OEK786457 OOG786456:OOG786457 OYC786456:OYC786457 PHY786456:PHY786457 PRU786456:PRU786457 QBQ786456:QBQ786457 QLM786456:QLM786457 QVI786456:QVI786457 RFE786456:RFE786457 RPA786456:RPA786457 RYW786456:RYW786457 SIS786456:SIS786457 SSO786456:SSO786457 TCK786456:TCK786457 TMG786456:TMG786457 TWC786456:TWC786457 UFY786456:UFY786457 UPU786456:UPU786457 UZQ786456:UZQ786457 VJM786456:VJM786457 VTI786456:VTI786457 WDE786456:WDE786457 WNA786456:WNA786457 WWW786456:WWW786457 T851992:T851993 KK851992:KK851993 UG851992:UG851993 AEC851992:AEC851993 ANY851992:ANY851993 AXU851992:AXU851993 BHQ851992:BHQ851993 BRM851992:BRM851993 CBI851992:CBI851993 CLE851992:CLE851993 CVA851992:CVA851993 DEW851992:DEW851993 DOS851992:DOS851993 DYO851992:DYO851993 EIK851992:EIK851993 ESG851992:ESG851993 FCC851992:FCC851993 FLY851992:FLY851993 FVU851992:FVU851993 GFQ851992:GFQ851993 GPM851992:GPM851993 GZI851992:GZI851993 HJE851992:HJE851993 HTA851992:HTA851993 ICW851992:ICW851993 IMS851992:IMS851993 IWO851992:IWO851993 JGK851992:JGK851993 JQG851992:JQG851993 KAC851992:KAC851993 KJY851992:KJY851993 KTU851992:KTU851993 LDQ851992:LDQ851993 LNM851992:LNM851993 LXI851992:LXI851993 MHE851992:MHE851993 MRA851992:MRA851993 NAW851992:NAW851993 NKS851992:NKS851993 NUO851992:NUO851993 OEK851992:OEK851993 OOG851992:OOG851993 OYC851992:OYC851993 PHY851992:PHY851993 PRU851992:PRU851993 QBQ851992:QBQ851993 QLM851992:QLM851993 QVI851992:QVI851993 RFE851992:RFE851993 RPA851992:RPA851993 RYW851992:RYW851993 SIS851992:SIS851993 SSO851992:SSO851993 TCK851992:TCK851993 TMG851992:TMG851993 TWC851992:TWC851993 UFY851992:UFY851993 UPU851992:UPU851993 UZQ851992:UZQ851993 VJM851992:VJM851993 VTI851992:VTI851993 WDE851992:WDE851993 WNA851992:WNA851993 WWW851992:WWW851993 T917528:T917529 KK917528:KK917529 UG917528:UG917529 AEC917528:AEC917529 ANY917528:ANY917529 AXU917528:AXU917529 BHQ917528:BHQ917529 BRM917528:BRM917529 CBI917528:CBI917529 CLE917528:CLE917529 CVA917528:CVA917529 DEW917528:DEW917529 DOS917528:DOS917529 DYO917528:DYO917529 EIK917528:EIK917529 ESG917528:ESG917529 FCC917528:FCC917529 FLY917528:FLY917529 FVU917528:FVU917529 GFQ917528:GFQ917529 GPM917528:GPM917529 GZI917528:GZI917529 HJE917528:HJE917529 HTA917528:HTA917529 ICW917528:ICW917529 IMS917528:IMS917529 IWO917528:IWO917529 JGK917528:JGK917529 JQG917528:JQG917529 KAC917528:KAC917529 KJY917528:KJY917529 KTU917528:KTU917529 LDQ917528:LDQ917529 LNM917528:LNM917529 LXI917528:LXI917529 MHE917528:MHE917529 MRA917528:MRA917529 NAW917528:NAW917529 NKS917528:NKS917529 NUO917528:NUO917529 OEK917528:OEK917529 OOG917528:OOG917529 OYC917528:OYC917529 PHY917528:PHY917529 PRU917528:PRU917529 QBQ917528:QBQ917529 QLM917528:QLM917529 QVI917528:QVI917529 RFE917528:RFE917529 RPA917528:RPA917529 RYW917528:RYW917529 SIS917528:SIS917529 SSO917528:SSO917529 TCK917528:TCK917529 TMG917528:TMG917529 TWC917528:TWC917529 UFY917528:UFY917529 UPU917528:UPU917529 UZQ917528:UZQ917529 VJM917528:VJM917529 VTI917528:VTI917529 WDE917528:WDE917529 WNA917528:WNA917529 WWW917528:WWW917529 T983064:T983065 KK983064:KK983065 UG983064:UG983065 AEC983064:AEC983065 ANY983064:ANY983065 AXU983064:AXU983065 BHQ983064:BHQ983065 BRM983064:BRM983065 CBI983064:CBI983065 CLE983064:CLE983065 CVA983064:CVA983065 DEW983064:DEW983065 DOS983064:DOS983065 DYO983064:DYO983065 EIK983064:EIK983065 ESG983064:ESG983065 FCC983064:FCC983065 FLY983064:FLY983065 FVU983064:FVU983065 GFQ983064:GFQ983065 GPM983064:GPM983065 GZI983064:GZI983065 HJE983064:HJE983065 HTA983064:HTA983065 ICW983064:ICW983065 IMS983064:IMS983065 IWO983064:IWO983065 JGK983064:JGK983065 JQG983064:JQG983065 KAC983064:KAC983065 KJY983064:KJY983065 KTU983064:KTU983065 LDQ983064:LDQ983065 LNM983064:LNM983065 LXI983064:LXI983065 MHE983064:MHE983065 MRA983064:MRA983065 NAW983064:NAW983065 NKS983064:NKS983065 NUO983064:NUO983065 OEK983064:OEK983065 OOG983064:OOG983065 OYC983064:OYC983065 PHY983064:PHY983065 PRU983064:PRU983065 QBQ983064:QBQ983065 QLM983064:QLM983065 QVI983064:QVI983065 RFE983064:RFE983065 RPA983064:RPA983065 RYW983064:RYW983065 SIS983064:SIS983065 SSO983064:SSO983065 TCK983064:TCK983065 TMG983064:TMG983065 TWC983064:TWC983065 UFY983064:UFY983065 UPU983064:UPU983065 UZQ983064:UZQ983065 VJM983064:VJM983065 VTI983064:VTI983065 WDE983064:WDE983065 WNA983064:WNA983065 WWW983064:WWW983065 WWU983064:WWU983065 R65560:R65561 KI65560:KI65561 UE65560:UE65561 AEA65560:AEA65561 ANW65560:ANW65561 AXS65560:AXS65561 BHO65560:BHO65561 BRK65560:BRK65561 CBG65560:CBG65561 CLC65560:CLC65561 CUY65560:CUY65561 DEU65560:DEU65561 DOQ65560:DOQ65561 DYM65560:DYM65561 EII65560:EII65561 ESE65560:ESE65561 FCA65560:FCA65561 FLW65560:FLW65561 FVS65560:FVS65561 GFO65560:GFO65561 GPK65560:GPK65561 GZG65560:GZG65561 HJC65560:HJC65561 HSY65560:HSY65561 ICU65560:ICU65561 IMQ65560:IMQ65561 IWM65560:IWM65561 JGI65560:JGI65561 JQE65560:JQE65561 KAA65560:KAA65561 KJW65560:KJW65561 KTS65560:KTS65561 LDO65560:LDO65561 LNK65560:LNK65561 LXG65560:LXG65561 MHC65560:MHC65561 MQY65560:MQY65561 NAU65560:NAU65561 NKQ65560:NKQ65561 NUM65560:NUM65561 OEI65560:OEI65561 OOE65560:OOE65561 OYA65560:OYA65561 PHW65560:PHW65561 PRS65560:PRS65561 QBO65560:QBO65561 QLK65560:QLK65561 QVG65560:QVG65561 RFC65560:RFC65561 ROY65560:ROY65561 RYU65560:RYU65561 SIQ65560:SIQ65561 SSM65560:SSM65561 TCI65560:TCI65561 TME65560:TME65561 TWA65560:TWA65561 UFW65560:UFW65561 UPS65560:UPS65561 UZO65560:UZO65561 VJK65560:VJK65561 VTG65560:VTG65561 WDC65560:WDC65561 WMY65560:WMY65561 WWU65560:WWU65561 R131096:R131097 KI131096:KI131097 UE131096:UE131097 AEA131096:AEA131097 ANW131096:ANW131097 AXS131096:AXS131097 BHO131096:BHO131097 BRK131096:BRK131097 CBG131096:CBG131097 CLC131096:CLC131097 CUY131096:CUY131097 DEU131096:DEU131097 DOQ131096:DOQ131097 DYM131096:DYM131097 EII131096:EII131097 ESE131096:ESE131097 FCA131096:FCA131097 FLW131096:FLW131097 FVS131096:FVS131097 GFO131096:GFO131097 GPK131096:GPK131097 GZG131096:GZG131097 HJC131096:HJC131097 HSY131096:HSY131097 ICU131096:ICU131097 IMQ131096:IMQ131097 IWM131096:IWM131097 JGI131096:JGI131097 JQE131096:JQE131097 KAA131096:KAA131097 KJW131096:KJW131097 KTS131096:KTS131097 LDO131096:LDO131097 LNK131096:LNK131097 LXG131096:LXG131097 MHC131096:MHC131097 MQY131096:MQY131097 NAU131096:NAU131097 NKQ131096:NKQ131097 NUM131096:NUM131097 OEI131096:OEI131097 OOE131096:OOE131097 OYA131096:OYA131097 PHW131096:PHW131097 PRS131096:PRS131097 QBO131096:QBO131097 QLK131096:QLK131097 QVG131096:QVG131097 RFC131096:RFC131097 ROY131096:ROY131097 RYU131096:RYU131097 SIQ131096:SIQ131097 SSM131096:SSM131097 TCI131096:TCI131097 TME131096:TME131097 TWA131096:TWA131097 UFW131096:UFW131097 UPS131096:UPS131097 UZO131096:UZO131097 VJK131096:VJK131097 VTG131096:VTG131097 WDC131096:WDC131097 WMY131096:WMY131097 WWU131096:WWU131097 R196632:R196633 KI196632:KI196633 UE196632:UE196633 AEA196632:AEA196633 ANW196632:ANW196633 AXS196632:AXS196633 BHO196632:BHO196633 BRK196632:BRK196633 CBG196632:CBG196633 CLC196632:CLC196633 CUY196632:CUY196633 DEU196632:DEU196633 DOQ196632:DOQ196633 DYM196632:DYM196633 EII196632:EII196633 ESE196632:ESE196633 FCA196632:FCA196633 FLW196632:FLW196633 FVS196632:FVS196633 GFO196632:GFO196633 GPK196632:GPK196633 GZG196632:GZG196633 HJC196632:HJC196633 HSY196632:HSY196633 ICU196632:ICU196633 IMQ196632:IMQ196633 IWM196632:IWM196633 JGI196632:JGI196633 JQE196632:JQE196633 KAA196632:KAA196633 KJW196632:KJW196633 KTS196632:KTS196633 LDO196632:LDO196633 LNK196632:LNK196633 LXG196632:LXG196633 MHC196632:MHC196633 MQY196632:MQY196633 NAU196632:NAU196633 NKQ196632:NKQ196633 NUM196632:NUM196633 OEI196632:OEI196633 OOE196632:OOE196633 OYA196632:OYA196633 PHW196632:PHW196633 PRS196632:PRS196633 QBO196632:QBO196633 QLK196632:QLK196633 QVG196632:QVG196633 RFC196632:RFC196633 ROY196632:ROY196633 RYU196632:RYU196633 SIQ196632:SIQ196633 SSM196632:SSM196633 TCI196632:TCI196633 TME196632:TME196633 TWA196632:TWA196633 UFW196632:UFW196633 UPS196632:UPS196633 UZO196632:UZO196633 VJK196632:VJK196633 VTG196632:VTG196633 WDC196632:WDC196633 WMY196632:WMY196633 WWU196632:WWU196633 R262168:R262169 KI262168:KI262169 UE262168:UE262169 AEA262168:AEA262169 ANW262168:ANW262169 AXS262168:AXS262169 BHO262168:BHO262169 BRK262168:BRK262169 CBG262168:CBG262169 CLC262168:CLC262169 CUY262168:CUY262169 DEU262168:DEU262169 DOQ262168:DOQ262169 DYM262168:DYM262169 EII262168:EII262169 ESE262168:ESE262169 FCA262168:FCA262169 FLW262168:FLW262169 FVS262168:FVS262169 GFO262168:GFO262169 GPK262168:GPK262169 GZG262168:GZG262169 HJC262168:HJC262169 HSY262168:HSY262169 ICU262168:ICU262169 IMQ262168:IMQ262169 IWM262168:IWM262169 JGI262168:JGI262169 JQE262168:JQE262169 KAA262168:KAA262169 KJW262168:KJW262169 KTS262168:KTS262169 LDO262168:LDO262169 LNK262168:LNK262169 LXG262168:LXG262169 MHC262168:MHC262169 MQY262168:MQY262169 NAU262168:NAU262169 NKQ262168:NKQ262169 NUM262168:NUM262169 OEI262168:OEI262169 OOE262168:OOE262169 OYA262168:OYA262169 PHW262168:PHW262169 PRS262168:PRS262169 QBO262168:QBO262169 QLK262168:QLK262169 QVG262168:QVG262169 RFC262168:RFC262169 ROY262168:ROY262169 RYU262168:RYU262169 SIQ262168:SIQ262169 SSM262168:SSM262169 TCI262168:TCI262169 TME262168:TME262169 TWA262168:TWA262169 UFW262168:UFW262169 UPS262168:UPS262169 UZO262168:UZO262169 VJK262168:VJK262169 VTG262168:VTG262169 WDC262168:WDC262169 WMY262168:WMY262169 WWU262168:WWU262169 R327704:R327705 KI327704:KI327705 UE327704:UE327705 AEA327704:AEA327705 ANW327704:ANW327705 AXS327704:AXS327705 BHO327704:BHO327705 BRK327704:BRK327705 CBG327704:CBG327705 CLC327704:CLC327705 CUY327704:CUY327705 DEU327704:DEU327705 DOQ327704:DOQ327705 DYM327704:DYM327705 EII327704:EII327705 ESE327704:ESE327705 FCA327704:FCA327705 FLW327704:FLW327705 FVS327704:FVS327705 GFO327704:GFO327705 GPK327704:GPK327705 GZG327704:GZG327705 HJC327704:HJC327705 HSY327704:HSY327705 ICU327704:ICU327705 IMQ327704:IMQ327705 IWM327704:IWM327705 JGI327704:JGI327705 JQE327704:JQE327705 KAA327704:KAA327705 KJW327704:KJW327705 KTS327704:KTS327705 LDO327704:LDO327705 LNK327704:LNK327705 LXG327704:LXG327705 MHC327704:MHC327705 MQY327704:MQY327705 NAU327704:NAU327705 NKQ327704:NKQ327705 NUM327704:NUM327705 OEI327704:OEI327705 OOE327704:OOE327705 OYA327704:OYA327705 PHW327704:PHW327705 PRS327704:PRS327705 QBO327704:QBO327705 QLK327704:QLK327705 QVG327704:QVG327705 RFC327704:RFC327705 ROY327704:ROY327705 RYU327704:RYU327705 SIQ327704:SIQ327705 SSM327704:SSM327705 TCI327704:TCI327705 TME327704:TME327705 TWA327704:TWA327705 UFW327704:UFW327705 UPS327704:UPS327705 UZO327704:UZO327705 VJK327704:VJK327705 VTG327704:VTG327705 WDC327704:WDC327705 WMY327704:WMY327705 WWU327704:WWU327705 R393240:R393241 KI393240:KI393241 UE393240:UE393241 AEA393240:AEA393241 ANW393240:ANW393241 AXS393240:AXS393241 BHO393240:BHO393241 BRK393240:BRK393241 CBG393240:CBG393241 CLC393240:CLC393241 CUY393240:CUY393241 DEU393240:DEU393241 DOQ393240:DOQ393241 DYM393240:DYM393241 EII393240:EII393241 ESE393240:ESE393241 FCA393240:FCA393241 FLW393240:FLW393241 FVS393240:FVS393241 GFO393240:GFO393241 GPK393240:GPK393241 GZG393240:GZG393241 HJC393240:HJC393241 HSY393240:HSY393241 ICU393240:ICU393241 IMQ393240:IMQ393241 IWM393240:IWM393241 JGI393240:JGI393241 JQE393240:JQE393241 KAA393240:KAA393241 KJW393240:KJW393241 KTS393240:KTS393241 LDO393240:LDO393241 LNK393240:LNK393241 LXG393240:LXG393241 MHC393240:MHC393241 MQY393240:MQY393241 NAU393240:NAU393241 NKQ393240:NKQ393241 NUM393240:NUM393241 OEI393240:OEI393241 OOE393240:OOE393241 OYA393240:OYA393241 PHW393240:PHW393241 PRS393240:PRS393241 QBO393240:QBO393241 QLK393240:QLK393241 QVG393240:QVG393241 RFC393240:RFC393241 ROY393240:ROY393241 RYU393240:RYU393241 SIQ393240:SIQ393241 SSM393240:SSM393241 TCI393240:TCI393241 TME393240:TME393241 TWA393240:TWA393241 UFW393240:UFW393241 UPS393240:UPS393241 UZO393240:UZO393241 VJK393240:VJK393241 VTG393240:VTG393241 WDC393240:WDC393241 WMY393240:WMY393241 WWU393240:WWU393241 R458776:R458777 KI458776:KI458777 UE458776:UE458777 AEA458776:AEA458777 ANW458776:ANW458777 AXS458776:AXS458777 BHO458776:BHO458777 BRK458776:BRK458777 CBG458776:CBG458777 CLC458776:CLC458777 CUY458776:CUY458777 DEU458776:DEU458777 DOQ458776:DOQ458777 DYM458776:DYM458777 EII458776:EII458777 ESE458776:ESE458777 FCA458776:FCA458777 FLW458776:FLW458777 FVS458776:FVS458777 GFO458776:GFO458777 GPK458776:GPK458777 GZG458776:GZG458777 HJC458776:HJC458777 HSY458776:HSY458777 ICU458776:ICU458777 IMQ458776:IMQ458777 IWM458776:IWM458777 JGI458776:JGI458777 JQE458776:JQE458777 KAA458776:KAA458777 KJW458776:KJW458777 KTS458776:KTS458777 LDO458776:LDO458777 LNK458776:LNK458777 LXG458776:LXG458777 MHC458776:MHC458777 MQY458776:MQY458777 NAU458776:NAU458777 NKQ458776:NKQ458777 NUM458776:NUM458777 OEI458776:OEI458777 OOE458776:OOE458777 OYA458776:OYA458777 PHW458776:PHW458777 PRS458776:PRS458777 QBO458776:QBO458777 QLK458776:QLK458777 QVG458776:QVG458777 RFC458776:RFC458777 ROY458776:ROY458777 RYU458776:RYU458777 SIQ458776:SIQ458777 SSM458776:SSM458777 TCI458776:TCI458777 TME458776:TME458777 TWA458776:TWA458777 UFW458776:UFW458777 UPS458776:UPS458777 UZO458776:UZO458777 VJK458776:VJK458777 VTG458776:VTG458777 WDC458776:WDC458777 WMY458776:WMY458777 WWU458776:WWU458777 R524312:R524313 KI524312:KI524313 UE524312:UE524313 AEA524312:AEA524313 ANW524312:ANW524313 AXS524312:AXS524313 BHO524312:BHO524313 BRK524312:BRK524313 CBG524312:CBG524313 CLC524312:CLC524313 CUY524312:CUY524313 DEU524312:DEU524313 DOQ524312:DOQ524313 DYM524312:DYM524313 EII524312:EII524313 ESE524312:ESE524313 FCA524312:FCA524313 FLW524312:FLW524313 FVS524312:FVS524313 GFO524312:GFO524313 GPK524312:GPK524313 GZG524312:GZG524313 HJC524312:HJC524313 HSY524312:HSY524313 ICU524312:ICU524313 IMQ524312:IMQ524313 IWM524312:IWM524313 JGI524312:JGI524313 JQE524312:JQE524313 KAA524312:KAA524313 KJW524312:KJW524313 KTS524312:KTS524313 LDO524312:LDO524313 LNK524312:LNK524313 LXG524312:LXG524313 MHC524312:MHC524313 MQY524312:MQY524313 NAU524312:NAU524313 NKQ524312:NKQ524313 NUM524312:NUM524313 OEI524312:OEI524313 OOE524312:OOE524313 OYA524312:OYA524313 PHW524312:PHW524313 PRS524312:PRS524313 QBO524312:QBO524313 QLK524312:QLK524313 QVG524312:QVG524313 RFC524312:RFC524313 ROY524312:ROY524313 RYU524312:RYU524313 SIQ524312:SIQ524313 SSM524312:SSM524313 TCI524312:TCI524313 TME524312:TME524313 TWA524312:TWA524313 UFW524312:UFW524313 UPS524312:UPS524313 UZO524312:UZO524313 VJK524312:VJK524313 VTG524312:VTG524313 WDC524312:WDC524313 WMY524312:WMY524313 WWU524312:WWU524313 R589848:R589849 KI589848:KI589849 UE589848:UE589849 AEA589848:AEA589849 ANW589848:ANW589849 AXS589848:AXS589849 BHO589848:BHO589849 BRK589848:BRK589849 CBG589848:CBG589849 CLC589848:CLC589849 CUY589848:CUY589849 DEU589848:DEU589849 DOQ589848:DOQ589849 DYM589848:DYM589849 EII589848:EII589849 ESE589848:ESE589849 FCA589848:FCA589849 FLW589848:FLW589849 FVS589848:FVS589849 GFO589848:GFO589849 GPK589848:GPK589849 GZG589848:GZG589849 HJC589848:HJC589849 HSY589848:HSY589849 ICU589848:ICU589849 IMQ589848:IMQ589849 IWM589848:IWM589849 JGI589848:JGI589849 JQE589848:JQE589849 KAA589848:KAA589849 KJW589848:KJW589849 KTS589848:KTS589849 LDO589848:LDO589849 LNK589848:LNK589849 LXG589848:LXG589849 MHC589848:MHC589849 MQY589848:MQY589849 NAU589848:NAU589849 NKQ589848:NKQ589849 NUM589848:NUM589849 OEI589848:OEI589849 OOE589848:OOE589849 OYA589848:OYA589849 PHW589848:PHW589849 PRS589848:PRS589849 QBO589848:QBO589849 QLK589848:QLK589849 QVG589848:QVG589849 RFC589848:RFC589849 ROY589848:ROY589849 RYU589848:RYU589849 SIQ589848:SIQ589849 SSM589848:SSM589849 TCI589848:TCI589849 TME589848:TME589849 TWA589848:TWA589849 UFW589848:UFW589849 UPS589848:UPS589849 UZO589848:UZO589849 VJK589848:VJK589849 VTG589848:VTG589849 WDC589848:WDC589849 WMY589848:WMY589849 WWU589848:WWU589849 R655384:R655385 KI655384:KI655385 UE655384:UE655385 AEA655384:AEA655385 ANW655384:ANW655385 AXS655384:AXS655385 BHO655384:BHO655385 BRK655384:BRK655385 CBG655384:CBG655385 CLC655384:CLC655385 CUY655384:CUY655385 DEU655384:DEU655385 DOQ655384:DOQ655385 DYM655384:DYM655385 EII655384:EII655385 ESE655384:ESE655385 FCA655384:FCA655385 FLW655384:FLW655385 FVS655384:FVS655385 GFO655384:GFO655385 GPK655384:GPK655385 GZG655384:GZG655385 HJC655384:HJC655385 HSY655384:HSY655385 ICU655384:ICU655385 IMQ655384:IMQ655385 IWM655384:IWM655385 JGI655384:JGI655385 JQE655384:JQE655385 KAA655384:KAA655385 KJW655384:KJW655385 KTS655384:KTS655385 LDO655384:LDO655385 LNK655384:LNK655385 LXG655384:LXG655385 MHC655384:MHC655385 MQY655384:MQY655385 NAU655384:NAU655385 NKQ655384:NKQ655385 NUM655384:NUM655385 OEI655384:OEI655385 OOE655384:OOE655385 OYA655384:OYA655385 PHW655384:PHW655385 PRS655384:PRS655385 QBO655384:QBO655385 QLK655384:QLK655385 QVG655384:QVG655385 RFC655384:RFC655385 ROY655384:ROY655385 RYU655384:RYU655385 SIQ655384:SIQ655385 SSM655384:SSM655385 TCI655384:TCI655385 TME655384:TME655385 TWA655384:TWA655385 UFW655384:UFW655385 UPS655384:UPS655385 UZO655384:UZO655385 VJK655384:VJK655385 VTG655384:VTG655385 WDC655384:WDC655385 WMY655384:WMY655385 WWU655384:WWU655385 R720920:R720921 KI720920:KI720921 UE720920:UE720921 AEA720920:AEA720921 ANW720920:ANW720921 AXS720920:AXS720921 BHO720920:BHO720921 BRK720920:BRK720921 CBG720920:CBG720921 CLC720920:CLC720921 CUY720920:CUY720921 DEU720920:DEU720921 DOQ720920:DOQ720921 DYM720920:DYM720921 EII720920:EII720921 ESE720920:ESE720921 FCA720920:FCA720921 FLW720920:FLW720921 FVS720920:FVS720921 GFO720920:GFO720921 GPK720920:GPK720921 GZG720920:GZG720921 HJC720920:HJC720921 HSY720920:HSY720921 ICU720920:ICU720921 IMQ720920:IMQ720921 IWM720920:IWM720921 JGI720920:JGI720921 JQE720920:JQE720921 KAA720920:KAA720921 KJW720920:KJW720921 KTS720920:KTS720921 LDO720920:LDO720921 LNK720920:LNK720921 LXG720920:LXG720921 MHC720920:MHC720921 MQY720920:MQY720921 NAU720920:NAU720921 NKQ720920:NKQ720921 NUM720920:NUM720921 OEI720920:OEI720921 OOE720920:OOE720921 OYA720920:OYA720921 PHW720920:PHW720921 PRS720920:PRS720921 QBO720920:QBO720921 QLK720920:QLK720921 QVG720920:QVG720921 RFC720920:RFC720921 ROY720920:ROY720921 RYU720920:RYU720921 SIQ720920:SIQ720921 SSM720920:SSM720921 TCI720920:TCI720921 TME720920:TME720921 TWA720920:TWA720921 UFW720920:UFW720921 UPS720920:UPS720921 UZO720920:UZO720921 VJK720920:VJK720921 VTG720920:VTG720921 WDC720920:WDC720921 WMY720920:WMY720921 WWU720920:WWU720921 R786456:R786457 KI786456:KI786457 UE786456:UE786457 AEA786456:AEA786457 ANW786456:ANW786457 AXS786456:AXS786457 BHO786456:BHO786457 BRK786456:BRK786457 CBG786456:CBG786457 CLC786456:CLC786457 CUY786456:CUY786457 DEU786456:DEU786457 DOQ786456:DOQ786457 DYM786456:DYM786457 EII786456:EII786457 ESE786456:ESE786457 FCA786456:FCA786457 FLW786456:FLW786457 FVS786456:FVS786457 GFO786456:GFO786457 GPK786456:GPK786457 GZG786456:GZG786457 HJC786456:HJC786457 HSY786456:HSY786457 ICU786456:ICU786457 IMQ786456:IMQ786457 IWM786456:IWM786457 JGI786456:JGI786457 JQE786456:JQE786457 KAA786456:KAA786457 KJW786456:KJW786457 KTS786456:KTS786457 LDO786456:LDO786457 LNK786456:LNK786457 LXG786456:LXG786457 MHC786456:MHC786457 MQY786456:MQY786457 NAU786456:NAU786457 NKQ786456:NKQ786457 NUM786456:NUM786457 OEI786456:OEI786457 OOE786456:OOE786457 OYA786456:OYA786457 PHW786456:PHW786457 PRS786456:PRS786457 QBO786456:QBO786457 QLK786456:QLK786457 QVG786456:QVG786457 RFC786456:RFC786457 ROY786456:ROY786457 RYU786456:RYU786457 SIQ786456:SIQ786457 SSM786456:SSM786457 TCI786456:TCI786457 TME786456:TME786457 TWA786456:TWA786457 UFW786456:UFW786457 UPS786456:UPS786457 UZO786456:UZO786457 VJK786456:VJK786457 VTG786456:VTG786457 WDC786456:WDC786457 WMY786456:WMY786457 WWU786456:WWU786457 R851992:R851993 KI851992:KI851993 UE851992:UE851993 AEA851992:AEA851993 ANW851992:ANW851993 AXS851992:AXS851993 BHO851992:BHO851993 BRK851992:BRK851993 CBG851992:CBG851993 CLC851992:CLC851993 CUY851992:CUY851993 DEU851992:DEU851993 DOQ851992:DOQ851993 DYM851992:DYM851993 EII851992:EII851993 ESE851992:ESE851993 FCA851992:FCA851993 FLW851992:FLW851993 FVS851992:FVS851993 GFO851992:GFO851993 GPK851992:GPK851993 GZG851992:GZG851993 HJC851992:HJC851993 HSY851992:HSY851993 ICU851992:ICU851993 IMQ851992:IMQ851993 IWM851992:IWM851993 JGI851992:JGI851993 JQE851992:JQE851993 KAA851992:KAA851993 KJW851992:KJW851993 KTS851992:KTS851993 LDO851992:LDO851993 LNK851992:LNK851993 LXG851992:LXG851993 MHC851992:MHC851993 MQY851992:MQY851993 NAU851992:NAU851993 NKQ851992:NKQ851993 NUM851992:NUM851993 OEI851992:OEI851993 OOE851992:OOE851993 OYA851992:OYA851993 PHW851992:PHW851993 PRS851992:PRS851993 QBO851992:QBO851993 QLK851992:QLK851993 QVG851992:QVG851993 RFC851992:RFC851993 ROY851992:ROY851993 RYU851992:RYU851993 SIQ851992:SIQ851993 SSM851992:SSM851993 TCI851992:TCI851993 TME851992:TME851993 TWA851992:TWA851993 UFW851992:UFW851993 UPS851992:UPS851993 UZO851992:UZO851993 VJK851992:VJK851993 VTG851992:VTG851993 WDC851992:WDC851993 WMY851992:WMY851993 WWU851992:WWU851993 R917528:R917529 KI917528:KI917529 UE917528:UE917529 AEA917528:AEA917529 ANW917528:ANW917529 AXS917528:AXS917529 BHO917528:BHO917529 BRK917528:BRK917529 CBG917528:CBG917529 CLC917528:CLC917529 CUY917528:CUY917529 DEU917528:DEU917529 DOQ917528:DOQ917529 DYM917528:DYM917529 EII917528:EII917529 ESE917528:ESE917529 FCA917528:FCA917529 FLW917528:FLW917529 FVS917528:FVS917529 GFO917528:GFO917529 GPK917528:GPK917529 GZG917528:GZG917529 HJC917528:HJC917529 HSY917528:HSY917529 ICU917528:ICU917529 IMQ917528:IMQ917529 IWM917528:IWM917529 JGI917528:JGI917529 JQE917528:JQE917529 KAA917528:KAA917529 KJW917528:KJW917529 KTS917528:KTS917529 LDO917528:LDO917529 LNK917528:LNK917529 LXG917528:LXG917529 MHC917528:MHC917529 MQY917528:MQY917529 NAU917528:NAU917529 NKQ917528:NKQ917529 NUM917528:NUM917529 OEI917528:OEI917529 OOE917528:OOE917529 OYA917528:OYA917529 PHW917528:PHW917529 PRS917528:PRS917529 QBO917528:QBO917529 QLK917528:QLK917529 QVG917528:QVG917529 RFC917528:RFC917529 ROY917528:ROY917529 RYU917528:RYU917529 SIQ917528:SIQ917529 SSM917528:SSM917529 TCI917528:TCI917529 TME917528:TME917529 TWA917528:TWA917529 UFW917528:UFW917529 UPS917528:UPS917529 UZO917528:UZO917529 VJK917528:VJK917529 VTG917528:VTG917529 WDC917528:WDC917529 WMY917528:WMY917529 WWU917528:WWU917529 R983064:R983065 KI983064:KI983065 UE983064:UE983065 AEA983064:AEA983065 ANW983064:ANW983065 AXS983064:AXS983065 BHO983064:BHO983065 BRK983064:BRK983065 CBG983064:CBG983065 CLC983064:CLC983065 CUY983064:CUY983065 DEU983064:DEU983065 DOQ983064:DOQ983065 DYM983064:DYM983065 EII983064:EII983065 ESE983064:ESE983065 FCA983064:FCA983065 FLW983064:FLW983065 FVS983064:FVS983065 GFO983064:GFO983065 GPK983064:GPK983065 GZG983064:GZG983065 HJC983064:HJC983065 HSY983064:HSY983065 ICU983064:ICU983065 IMQ983064:IMQ983065 IWM983064:IWM983065 JGI983064:JGI983065 JQE983064:JQE983065 KAA983064:KAA983065 KJW983064:KJW983065 KTS983064:KTS983065 LDO983064:LDO983065 LNK983064:LNK983065 LXG983064:LXG983065 MHC983064:MHC983065 MQY983064:MQY983065 NAU983064:NAU983065 NKQ983064:NKQ983065 NUM983064:NUM983065 OEI983064:OEI983065 OOE983064:OOE983065 OYA983064:OYA983065 PHW983064:PHW983065 PRS983064:PRS983065 QBO983064:QBO983065 QLK983064:QLK983065 QVG983064:QVG983065 RFC983064:RFC983065 ROY983064:ROY983065 RYU983064:RYU983065 SIQ983064:SIQ983065 SSM983064:SSM983065 TCI983064:TCI983065 TME983064:TME983065 TWA983064:TWA983065 UFW983064:UFW983065 UPS983064:UPS983065 UZO983064:UZO983065 VJK983064:VJK983065 VTG983064:VTG983065 WDC983064:WDC983065 WMY983064:WMY983065 T24:T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R24:R25 KI24:KI25 UE24:UE25 AEA24:AEA25 ANW24:ANW25 AXS24:AXS25 BHO24:BHO25 BRK24:BRK25 CBG24:CBG25 CLC24:CLC25 CUY24:CUY25 DEU24:DEU25 DOQ24:DOQ25 DYM24:DYM25 EII24:EII25 ESE24:ESE25 FCA24:FCA25 FLW24:FLW25 FVS24:FVS25 GFO24:GFO25 GPK24:GPK25 GZG24:GZG25 HJC24:HJC25 HSY24:HSY25 ICU24:ICU25 IMQ24:IMQ25 IWM24:IWM25 JGI24:JGI25 JQE24:JQE25 KAA24:KAA25 KJW24:KJW25 KTS24:KTS25 LDO24:LDO25 LNK24:LNK25 LXG24:LXG25 MHC24:MHC25 MQY24:MQY25 NAU24:NAU25 NKQ24:NKQ25 NUM24:NUM25 OEI24:OEI25 OOE24:OOE25 OYA24:OYA25 PHW24:PHW25 PRS24:PRS25 QBO24:QBO25 QLK24:QLK25 QVG24:QVG25 RFC24:RFC25 ROY24:ROY25 RYU24:RYU25 SIQ24:SIQ25 SSM24:SSM25 TCI24:TCI25 TME24:TME25 TWA24:TWA25 UFW24:UFW25 UPS24:UPS25 UZO24:UZO25 VJK24:VJK25 VTG24:VTG25 WDC24:WDC25 WMY24:WMY25 WWU24:WWU25 WMY28:WMY29 WWU28:WWU29 T28:T29 KK28:KK29 UG28:UG29 AEC28:AEC29 ANY28:ANY29 AXU28:AXU29 BHQ28:BHQ29 BRM28:BRM29 CBI28:CBI29 CLE28:CLE29 CVA28:CVA29 DEW28:DEW29 DOS28:DOS29 DYO28:DYO29 EIK28:EIK29 ESG28:ESG29 FCC28:FCC29 FLY28:FLY29 FVU28:FVU29 GFQ28:GFQ29 GPM28:GPM29 GZI28:GZI29 HJE28:HJE29 HTA28:HTA29 ICW28:ICW29 IMS28:IMS29 IWO28:IWO29 JGK28:JGK29 JQG28:JQG29 KAC28:KAC29 KJY28:KJY29 KTU28:KTU29 LDQ28:LDQ29 LNM28:LNM29 LXI28:LXI29 MHE28:MHE29 MRA28:MRA29 NAW28:NAW29 NKS28:NKS29 NUO28:NUO29 OEK28:OEK29 OOG28:OOG29 OYC28:OYC29 PHY28:PHY29 PRU28:PRU29 QBQ28:QBQ29 QLM28:QLM29 QVI28:QVI29 RFE28:RFE29 RPA28:RPA29 RYW28:RYW29 SIS28:SIS29 SSO28:SSO29 TCK28:TCK29 TMG28:TMG29 TWC28:TWC29 UFY28:UFY29 UPU28:UPU29 UZQ28:UZQ29 VJM28:VJM29 VTI28:VTI29 WDE28:WDE29 WNA28:WNA29 WWW28:WWW29 R28:R29 KI28:KI29 UE28:UE29 AEA28:AEA29 ANW28:ANW29 AXS28:AXS29 BHO28:BHO29 BRK28:BRK29 CBG28:CBG29 CLC28:CLC29 CUY28:CUY29 DEU28:DEU29 DOQ28:DOQ29 DYM28:DYM29 EII28:EII29 ESE28:ESE29 FCA28:FCA29 FLW28:FLW29 FVS28:FVS29 GFO28:GFO29 GPK28:GPK29 GZG28:GZG29 HJC28:HJC29 HSY28:HSY29 ICU28:ICU29 IMQ28:IMQ29 IWM28:IWM29 JGI28:JGI29 JQE28:JQE29 KAA28:KAA29 KJW28:KJW29 KTS28:KTS29 LDO28:LDO29 LNK28:LNK29 LXG28:LXG29 MHC28:MHC29 MQY28:MQY29 NAU28:NAU29 NKQ28:NKQ29 NUM28:NUM29 OEI28:OEI29 OOE28:OOE29 OYA28:OYA29 PHW28:PHW29 PRS28:PRS29 QBO28:QBO29 QLK28:QLK29 QVG28:QVG29 RFC28:RFC29 ROY28:ROY29 RYU28:RYU29 SIQ28:SIQ29 SSM28:SSM29 TCI28:TCI29 TME28:TME29 TWA28:TWA29 UFW28:UFW29 UPS28:UPS29 UZO28:UZO29 VJK28:VJK29 VTG28:VTG29 WDC28:WDC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xr:uid="{00000000-0002-0000-1400-000005000000}"/>
    <dataValidation allowBlank="1" showInputMessage="1" showErrorMessage="1" prompt="Для выбора выполните двойной щелчок левой клавиши мыши по соответствующей ячейке." sqref="S65560:S65561 KJ65560:KJ65561 UF65560:UF65561 AEB65560:AEB65561 ANX65560:ANX65561 AXT65560:AXT65561 BHP65560:BHP65561 BRL65560:BRL65561 CBH65560:CBH65561 CLD65560:CLD65561 CUZ65560:CUZ65561 DEV65560:DEV65561 DOR65560:DOR65561 DYN65560:DYN65561 EIJ65560:EIJ65561 ESF65560:ESF65561 FCB65560:FCB65561 FLX65560:FLX65561 FVT65560:FVT65561 GFP65560:GFP65561 GPL65560:GPL65561 GZH65560:GZH65561 HJD65560:HJD65561 HSZ65560:HSZ65561 ICV65560:ICV65561 IMR65560:IMR65561 IWN65560:IWN65561 JGJ65560:JGJ65561 JQF65560:JQF65561 KAB65560:KAB65561 KJX65560:KJX65561 KTT65560:KTT65561 LDP65560:LDP65561 LNL65560:LNL65561 LXH65560:LXH65561 MHD65560:MHD65561 MQZ65560:MQZ65561 NAV65560:NAV65561 NKR65560:NKR65561 NUN65560:NUN65561 OEJ65560:OEJ65561 OOF65560:OOF65561 OYB65560:OYB65561 PHX65560:PHX65561 PRT65560:PRT65561 QBP65560:QBP65561 QLL65560:QLL65561 QVH65560:QVH65561 RFD65560:RFD65561 ROZ65560:ROZ65561 RYV65560:RYV65561 SIR65560:SIR65561 SSN65560:SSN65561 TCJ65560:TCJ65561 TMF65560:TMF65561 TWB65560:TWB65561 UFX65560:UFX65561 UPT65560:UPT65561 UZP65560:UZP65561 VJL65560:VJL65561 VTH65560:VTH65561 WDD65560:WDD65561 WMZ65560:WMZ65561 WWV65560:WWV65561 S131096:S131097 KJ131096:KJ131097 UF131096:UF131097 AEB131096:AEB131097 ANX131096:ANX131097 AXT131096:AXT131097 BHP131096:BHP131097 BRL131096:BRL131097 CBH131096:CBH131097 CLD131096:CLD131097 CUZ131096:CUZ131097 DEV131096:DEV131097 DOR131096:DOR131097 DYN131096:DYN131097 EIJ131096:EIJ131097 ESF131096:ESF131097 FCB131096:FCB131097 FLX131096:FLX131097 FVT131096:FVT131097 GFP131096:GFP131097 GPL131096:GPL131097 GZH131096:GZH131097 HJD131096:HJD131097 HSZ131096:HSZ131097 ICV131096:ICV131097 IMR131096:IMR131097 IWN131096:IWN131097 JGJ131096:JGJ131097 JQF131096:JQF131097 KAB131096:KAB131097 KJX131096:KJX131097 KTT131096:KTT131097 LDP131096:LDP131097 LNL131096:LNL131097 LXH131096:LXH131097 MHD131096:MHD131097 MQZ131096:MQZ131097 NAV131096:NAV131097 NKR131096:NKR131097 NUN131096:NUN131097 OEJ131096:OEJ131097 OOF131096:OOF131097 OYB131096:OYB131097 PHX131096:PHX131097 PRT131096:PRT131097 QBP131096:QBP131097 QLL131096:QLL131097 QVH131096:QVH131097 RFD131096:RFD131097 ROZ131096:ROZ131097 RYV131096:RYV131097 SIR131096:SIR131097 SSN131096:SSN131097 TCJ131096:TCJ131097 TMF131096:TMF131097 TWB131096:TWB131097 UFX131096:UFX131097 UPT131096:UPT131097 UZP131096:UZP131097 VJL131096:VJL131097 VTH131096:VTH131097 WDD131096:WDD131097 WMZ131096:WMZ131097 WWV131096:WWV131097 S196632:S196633 KJ196632:KJ196633 UF196632:UF196633 AEB196632:AEB196633 ANX196632:ANX196633 AXT196632:AXT196633 BHP196632:BHP196633 BRL196632:BRL196633 CBH196632:CBH196633 CLD196632:CLD196633 CUZ196632:CUZ196633 DEV196632:DEV196633 DOR196632:DOR196633 DYN196632:DYN196633 EIJ196632:EIJ196633 ESF196632:ESF196633 FCB196632:FCB196633 FLX196632:FLX196633 FVT196632:FVT196633 GFP196632:GFP196633 GPL196632:GPL196633 GZH196632:GZH196633 HJD196632:HJD196633 HSZ196632:HSZ196633 ICV196632:ICV196633 IMR196632:IMR196633 IWN196632:IWN196633 JGJ196632:JGJ196633 JQF196632:JQF196633 KAB196632:KAB196633 KJX196632:KJX196633 KTT196632:KTT196633 LDP196632:LDP196633 LNL196632:LNL196633 LXH196632:LXH196633 MHD196632:MHD196633 MQZ196632:MQZ196633 NAV196632:NAV196633 NKR196632:NKR196633 NUN196632:NUN196633 OEJ196632:OEJ196633 OOF196632:OOF196633 OYB196632:OYB196633 PHX196632:PHX196633 PRT196632:PRT196633 QBP196632:QBP196633 QLL196632:QLL196633 QVH196632:QVH196633 RFD196632:RFD196633 ROZ196632:ROZ196633 RYV196632:RYV196633 SIR196632:SIR196633 SSN196632:SSN196633 TCJ196632:TCJ196633 TMF196632:TMF196633 TWB196632:TWB196633 UFX196632:UFX196633 UPT196632:UPT196633 UZP196632:UZP196633 VJL196632:VJL196633 VTH196632:VTH196633 WDD196632:WDD196633 WMZ196632:WMZ196633 WWV196632:WWV196633 S262168:S262169 KJ262168:KJ262169 UF262168:UF262169 AEB262168:AEB262169 ANX262168:ANX262169 AXT262168:AXT262169 BHP262168:BHP262169 BRL262168:BRL262169 CBH262168:CBH262169 CLD262168:CLD262169 CUZ262168:CUZ262169 DEV262168:DEV262169 DOR262168:DOR262169 DYN262168:DYN262169 EIJ262168:EIJ262169 ESF262168:ESF262169 FCB262168:FCB262169 FLX262168:FLX262169 FVT262168:FVT262169 GFP262168:GFP262169 GPL262168:GPL262169 GZH262168:GZH262169 HJD262168:HJD262169 HSZ262168:HSZ262169 ICV262168:ICV262169 IMR262168:IMR262169 IWN262168:IWN262169 JGJ262168:JGJ262169 JQF262168:JQF262169 KAB262168:KAB262169 KJX262168:KJX262169 KTT262168:KTT262169 LDP262168:LDP262169 LNL262168:LNL262169 LXH262168:LXH262169 MHD262168:MHD262169 MQZ262168:MQZ262169 NAV262168:NAV262169 NKR262168:NKR262169 NUN262168:NUN262169 OEJ262168:OEJ262169 OOF262168:OOF262169 OYB262168:OYB262169 PHX262168:PHX262169 PRT262168:PRT262169 QBP262168:QBP262169 QLL262168:QLL262169 QVH262168:QVH262169 RFD262168:RFD262169 ROZ262168:ROZ262169 RYV262168:RYV262169 SIR262168:SIR262169 SSN262168:SSN262169 TCJ262168:TCJ262169 TMF262168:TMF262169 TWB262168:TWB262169 UFX262168:UFX262169 UPT262168:UPT262169 UZP262168:UZP262169 VJL262168:VJL262169 VTH262168:VTH262169 WDD262168:WDD262169 WMZ262168:WMZ262169 WWV262168:WWV262169 S327704:S327705 KJ327704:KJ327705 UF327704:UF327705 AEB327704:AEB327705 ANX327704:ANX327705 AXT327704:AXT327705 BHP327704:BHP327705 BRL327704:BRL327705 CBH327704:CBH327705 CLD327704:CLD327705 CUZ327704:CUZ327705 DEV327704:DEV327705 DOR327704:DOR327705 DYN327704:DYN327705 EIJ327704:EIJ327705 ESF327704:ESF327705 FCB327704:FCB327705 FLX327704:FLX327705 FVT327704:FVT327705 GFP327704:GFP327705 GPL327704:GPL327705 GZH327704:GZH327705 HJD327704:HJD327705 HSZ327704:HSZ327705 ICV327704:ICV327705 IMR327704:IMR327705 IWN327704:IWN327705 JGJ327704:JGJ327705 JQF327704:JQF327705 KAB327704:KAB327705 KJX327704:KJX327705 KTT327704:KTT327705 LDP327704:LDP327705 LNL327704:LNL327705 LXH327704:LXH327705 MHD327704:MHD327705 MQZ327704:MQZ327705 NAV327704:NAV327705 NKR327704:NKR327705 NUN327704:NUN327705 OEJ327704:OEJ327705 OOF327704:OOF327705 OYB327704:OYB327705 PHX327704:PHX327705 PRT327704:PRT327705 QBP327704:QBP327705 QLL327704:QLL327705 QVH327704:QVH327705 RFD327704:RFD327705 ROZ327704:ROZ327705 RYV327704:RYV327705 SIR327704:SIR327705 SSN327704:SSN327705 TCJ327704:TCJ327705 TMF327704:TMF327705 TWB327704:TWB327705 UFX327704:UFX327705 UPT327704:UPT327705 UZP327704:UZP327705 VJL327704:VJL327705 VTH327704:VTH327705 WDD327704:WDD327705 WMZ327704:WMZ327705 WWV327704:WWV327705 S393240:S393241 KJ393240:KJ393241 UF393240:UF393241 AEB393240:AEB393241 ANX393240:ANX393241 AXT393240:AXT393241 BHP393240:BHP393241 BRL393240:BRL393241 CBH393240:CBH393241 CLD393240:CLD393241 CUZ393240:CUZ393241 DEV393240:DEV393241 DOR393240:DOR393241 DYN393240:DYN393241 EIJ393240:EIJ393241 ESF393240:ESF393241 FCB393240:FCB393241 FLX393240:FLX393241 FVT393240:FVT393241 GFP393240:GFP393241 GPL393240:GPL393241 GZH393240:GZH393241 HJD393240:HJD393241 HSZ393240:HSZ393241 ICV393240:ICV393241 IMR393240:IMR393241 IWN393240:IWN393241 JGJ393240:JGJ393241 JQF393240:JQF393241 KAB393240:KAB393241 KJX393240:KJX393241 KTT393240:KTT393241 LDP393240:LDP393241 LNL393240:LNL393241 LXH393240:LXH393241 MHD393240:MHD393241 MQZ393240:MQZ393241 NAV393240:NAV393241 NKR393240:NKR393241 NUN393240:NUN393241 OEJ393240:OEJ393241 OOF393240:OOF393241 OYB393240:OYB393241 PHX393240:PHX393241 PRT393240:PRT393241 QBP393240:QBP393241 QLL393240:QLL393241 QVH393240:QVH393241 RFD393240:RFD393241 ROZ393240:ROZ393241 RYV393240:RYV393241 SIR393240:SIR393241 SSN393240:SSN393241 TCJ393240:TCJ393241 TMF393240:TMF393241 TWB393240:TWB393241 UFX393240:UFX393241 UPT393240:UPT393241 UZP393240:UZP393241 VJL393240:VJL393241 VTH393240:VTH393241 WDD393240:WDD393241 WMZ393240:WMZ393241 WWV393240:WWV393241 S458776:S458777 KJ458776:KJ458777 UF458776:UF458777 AEB458776:AEB458777 ANX458776:ANX458777 AXT458776:AXT458777 BHP458776:BHP458777 BRL458776:BRL458777 CBH458776:CBH458777 CLD458776:CLD458777 CUZ458776:CUZ458777 DEV458776:DEV458777 DOR458776:DOR458777 DYN458776:DYN458777 EIJ458776:EIJ458777 ESF458776:ESF458777 FCB458776:FCB458777 FLX458776:FLX458777 FVT458776:FVT458777 GFP458776:GFP458777 GPL458776:GPL458777 GZH458776:GZH458777 HJD458776:HJD458777 HSZ458776:HSZ458777 ICV458776:ICV458777 IMR458776:IMR458777 IWN458776:IWN458777 JGJ458776:JGJ458777 JQF458776:JQF458777 KAB458776:KAB458777 KJX458776:KJX458777 KTT458776:KTT458777 LDP458776:LDP458777 LNL458776:LNL458777 LXH458776:LXH458777 MHD458776:MHD458777 MQZ458776:MQZ458777 NAV458776:NAV458777 NKR458776:NKR458777 NUN458776:NUN458777 OEJ458776:OEJ458777 OOF458776:OOF458777 OYB458776:OYB458777 PHX458776:PHX458777 PRT458776:PRT458777 QBP458776:QBP458777 QLL458776:QLL458777 QVH458776:QVH458777 RFD458776:RFD458777 ROZ458776:ROZ458777 RYV458776:RYV458777 SIR458776:SIR458777 SSN458776:SSN458777 TCJ458776:TCJ458777 TMF458776:TMF458777 TWB458776:TWB458777 UFX458776:UFX458777 UPT458776:UPT458777 UZP458776:UZP458777 VJL458776:VJL458777 VTH458776:VTH458777 WDD458776:WDD458777 WMZ458776:WMZ458777 WWV458776:WWV458777 S524312:S524313 KJ524312:KJ524313 UF524312:UF524313 AEB524312:AEB524313 ANX524312:ANX524313 AXT524312:AXT524313 BHP524312:BHP524313 BRL524312:BRL524313 CBH524312:CBH524313 CLD524312:CLD524313 CUZ524312:CUZ524313 DEV524312:DEV524313 DOR524312:DOR524313 DYN524312:DYN524313 EIJ524312:EIJ524313 ESF524312:ESF524313 FCB524312:FCB524313 FLX524312:FLX524313 FVT524312:FVT524313 GFP524312:GFP524313 GPL524312:GPL524313 GZH524312:GZH524313 HJD524312:HJD524313 HSZ524312:HSZ524313 ICV524312:ICV524313 IMR524312:IMR524313 IWN524312:IWN524313 JGJ524312:JGJ524313 JQF524312:JQF524313 KAB524312:KAB524313 KJX524312:KJX524313 KTT524312:KTT524313 LDP524312:LDP524313 LNL524312:LNL524313 LXH524312:LXH524313 MHD524312:MHD524313 MQZ524312:MQZ524313 NAV524312:NAV524313 NKR524312:NKR524313 NUN524312:NUN524313 OEJ524312:OEJ524313 OOF524312:OOF524313 OYB524312:OYB524313 PHX524312:PHX524313 PRT524312:PRT524313 QBP524312:QBP524313 QLL524312:QLL524313 QVH524312:QVH524313 RFD524312:RFD524313 ROZ524312:ROZ524313 RYV524312:RYV524313 SIR524312:SIR524313 SSN524312:SSN524313 TCJ524312:TCJ524313 TMF524312:TMF524313 TWB524312:TWB524313 UFX524312:UFX524313 UPT524312:UPT524313 UZP524312:UZP524313 VJL524312:VJL524313 VTH524312:VTH524313 WDD524312:WDD524313 WMZ524312:WMZ524313 WWV524312:WWV524313 S589848:S589849 KJ589848:KJ589849 UF589848:UF589849 AEB589848:AEB589849 ANX589848:ANX589849 AXT589848:AXT589849 BHP589848:BHP589849 BRL589848:BRL589849 CBH589848:CBH589849 CLD589848:CLD589849 CUZ589848:CUZ589849 DEV589848:DEV589849 DOR589848:DOR589849 DYN589848:DYN589849 EIJ589848:EIJ589849 ESF589848:ESF589849 FCB589848:FCB589849 FLX589848:FLX589849 FVT589848:FVT589849 GFP589848:GFP589849 GPL589848:GPL589849 GZH589848:GZH589849 HJD589848:HJD589849 HSZ589848:HSZ589849 ICV589848:ICV589849 IMR589848:IMR589849 IWN589848:IWN589849 JGJ589848:JGJ589849 JQF589848:JQF589849 KAB589848:KAB589849 KJX589848:KJX589849 KTT589848:KTT589849 LDP589848:LDP589849 LNL589848:LNL589849 LXH589848:LXH589849 MHD589848:MHD589849 MQZ589848:MQZ589849 NAV589848:NAV589849 NKR589848:NKR589849 NUN589848:NUN589849 OEJ589848:OEJ589849 OOF589848:OOF589849 OYB589848:OYB589849 PHX589848:PHX589849 PRT589848:PRT589849 QBP589848:QBP589849 QLL589848:QLL589849 QVH589848:QVH589849 RFD589848:RFD589849 ROZ589848:ROZ589849 RYV589848:RYV589849 SIR589848:SIR589849 SSN589848:SSN589849 TCJ589848:TCJ589849 TMF589848:TMF589849 TWB589848:TWB589849 UFX589848:UFX589849 UPT589848:UPT589849 UZP589848:UZP589849 VJL589848:VJL589849 VTH589848:VTH589849 WDD589848:WDD589849 WMZ589848:WMZ589849 WWV589848:WWV589849 S655384:S655385 KJ655384:KJ655385 UF655384:UF655385 AEB655384:AEB655385 ANX655384:ANX655385 AXT655384:AXT655385 BHP655384:BHP655385 BRL655384:BRL655385 CBH655384:CBH655385 CLD655384:CLD655385 CUZ655384:CUZ655385 DEV655384:DEV655385 DOR655384:DOR655385 DYN655384:DYN655385 EIJ655384:EIJ655385 ESF655384:ESF655385 FCB655384:FCB655385 FLX655384:FLX655385 FVT655384:FVT655385 GFP655384:GFP655385 GPL655384:GPL655385 GZH655384:GZH655385 HJD655384:HJD655385 HSZ655384:HSZ655385 ICV655384:ICV655385 IMR655384:IMR655385 IWN655384:IWN655385 JGJ655384:JGJ655385 JQF655384:JQF655385 KAB655384:KAB655385 KJX655384:KJX655385 KTT655384:KTT655385 LDP655384:LDP655385 LNL655384:LNL655385 LXH655384:LXH655385 MHD655384:MHD655385 MQZ655384:MQZ655385 NAV655384:NAV655385 NKR655384:NKR655385 NUN655384:NUN655385 OEJ655384:OEJ655385 OOF655384:OOF655385 OYB655384:OYB655385 PHX655384:PHX655385 PRT655384:PRT655385 QBP655384:QBP655385 QLL655384:QLL655385 QVH655384:QVH655385 RFD655384:RFD655385 ROZ655384:ROZ655385 RYV655384:RYV655385 SIR655384:SIR655385 SSN655384:SSN655385 TCJ655384:TCJ655385 TMF655384:TMF655385 TWB655384:TWB655385 UFX655384:UFX655385 UPT655384:UPT655385 UZP655384:UZP655385 VJL655384:VJL655385 VTH655384:VTH655385 WDD655384:WDD655385 WMZ655384:WMZ655385 WWV655384:WWV655385 S720920:S720921 KJ720920:KJ720921 UF720920:UF720921 AEB720920:AEB720921 ANX720920:ANX720921 AXT720920:AXT720921 BHP720920:BHP720921 BRL720920:BRL720921 CBH720920:CBH720921 CLD720920:CLD720921 CUZ720920:CUZ720921 DEV720920:DEV720921 DOR720920:DOR720921 DYN720920:DYN720921 EIJ720920:EIJ720921 ESF720920:ESF720921 FCB720920:FCB720921 FLX720920:FLX720921 FVT720920:FVT720921 GFP720920:GFP720921 GPL720920:GPL720921 GZH720920:GZH720921 HJD720920:HJD720921 HSZ720920:HSZ720921 ICV720920:ICV720921 IMR720920:IMR720921 IWN720920:IWN720921 JGJ720920:JGJ720921 JQF720920:JQF720921 KAB720920:KAB720921 KJX720920:KJX720921 KTT720920:KTT720921 LDP720920:LDP720921 LNL720920:LNL720921 LXH720920:LXH720921 MHD720920:MHD720921 MQZ720920:MQZ720921 NAV720920:NAV720921 NKR720920:NKR720921 NUN720920:NUN720921 OEJ720920:OEJ720921 OOF720920:OOF720921 OYB720920:OYB720921 PHX720920:PHX720921 PRT720920:PRT720921 QBP720920:QBP720921 QLL720920:QLL720921 QVH720920:QVH720921 RFD720920:RFD720921 ROZ720920:ROZ720921 RYV720920:RYV720921 SIR720920:SIR720921 SSN720920:SSN720921 TCJ720920:TCJ720921 TMF720920:TMF720921 TWB720920:TWB720921 UFX720920:UFX720921 UPT720920:UPT720921 UZP720920:UZP720921 VJL720920:VJL720921 VTH720920:VTH720921 WDD720920:WDD720921 WMZ720920:WMZ720921 WWV720920:WWV720921 S786456:S786457 KJ786456:KJ786457 UF786456:UF786457 AEB786456:AEB786457 ANX786456:ANX786457 AXT786456:AXT786457 BHP786456:BHP786457 BRL786456:BRL786457 CBH786456:CBH786457 CLD786456:CLD786457 CUZ786456:CUZ786457 DEV786456:DEV786457 DOR786456:DOR786457 DYN786456:DYN786457 EIJ786456:EIJ786457 ESF786456:ESF786457 FCB786456:FCB786457 FLX786456:FLX786457 FVT786456:FVT786457 GFP786456:GFP786457 GPL786456:GPL786457 GZH786456:GZH786457 HJD786456:HJD786457 HSZ786456:HSZ786457 ICV786456:ICV786457 IMR786456:IMR786457 IWN786456:IWN786457 JGJ786456:JGJ786457 JQF786456:JQF786457 KAB786456:KAB786457 KJX786456:KJX786457 KTT786456:KTT786457 LDP786456:LDP786457 LNL786456:LNL786457 LXH786456:LXH786457 MHD786456:MHD786457 MQZ786456:MQZ786457 NAV786456:NAV786457 NKR786456:NKR786457 NUN786456:NUN786457 OEJ786456:OEJ786457 OOF786456:OOF786457 OYB786456:OYB786457 PHX786456:PHX786457 PRT786456:PRT786457 QBP786456:QBP786457 QLL786456:QLL786457 QVH786456:QVH786457 RFD786456:RFD786457 ROZ786456:ROZ786457 RYV786456:RYV786457 SIR786456:SIR786457 SSN786456:SSN786457 TCJ786456:TCJ786457 TMF786456:TMF786457 TWB786456:TWB786457 UFX786456:UFX786457 UPT786456:UPT786457 UZP786456:UZP786457 VJL786456:VJL786457 VTH786456:VTH786457 WDD786456:WDD786457 WMZ786456:WMZ786457 WWV786456:WWV786457 S851992:S851993 KJ851992:KJ851993 UF851992:UF851993 AEB851992:AEB851993 ANX851992:ANX851993 AXT851992:AXT851993 BHP851992:BHP851993 BRL851992:BRL851993 CBH851992:CBH851993 CLD851992:CLD851993 CUZ851992:CUZ851993 DEV851992:DEV851993 DOR851992:DOR851993 DYN851992:DYN851993 EIJ851992:EIJ851993 ESF851992:ESF851993 FCB851992:FCB851993 FLX851992:FLX851993 FVT851992:FVT851993 GFP851992:GFP851993 GPL851992:GPL851993 GZH851992:GZH851993 HJD851992:HJD851993 HSZ851992:HSZ851993 ICV851992:ICV851993 IMR851992:IMR851993 IWN851992:IWN851993 JGJ851992:JGJ851993 JQF851992:JQF851993 KAB851992:KAB851993 KJX851992:KJX851993 KTT851992:KTT851993 LDP851992:LDP851993 LNL851992:LNL851993 LXH851992:LXH851993 MHD851992:MHD851993 MQZ851992:MQZ851993 NAV851992:NAV851993 NKR851992:NKR851993 NUN851992:NUN851993 OEJ851992:OEJ851993 OOF851992:OOF851993 OYB851992:OYB851993 PHX851992:PHX851993 PRT851992:PRT851993 QBP851992:QBP851993 QLL851992:QLL851993 QVH851992:QVH851993 RFD851992:RFD851993 ROZ851992:ROZ851993 RYV851992:RYV851993 SIR851992:SIR851993 SSN851992:SSN851993 TCJ851992:TCJ851993 TMF851992:TMF851993 TWB851992:TWB851993 UFX851992:UFX851993 UPT851992:UPT851993 UZP851992:UZP851993 VJL851992:VJL851993 VTH851992:VTH851993 WDD851992:WDD851993 WMZ851992:WMZ851993 WWV851992:WWV851993 S917528:S917529 KJ917528:KJ917529 UF917528:UF917529 AEB917528:AEB917529 ANX917528:ANX917529 AXT917528:AXT917529 BHP917528:BHP917529 BRL917528:BRL917529 CBH917528:CBH917529 CLD917528:CLD917529 CUZ917528:CUZ917529 DEV917528:DEV917529 DOR917528:DOR917529 DYN917528:DYN917529 EIJ917528:EIJ917529 ESF917528:ESF917529 FCB917528:FCB917529 FLX917528:FLX917529 FVT917528:FVT917529 GFP917528:GFP917529 GPL917528:GPL917529 GZH917528:GZH917529 HJD917528:HJD917529 HSZ917528:HSZ917529 ICV917528:ICV917529 IMR917528:IMR917529 IWN917528:IWN917529 JGJ917528:JGJ917529 JQF917528:JQF917529 KAB917528:KAB917529 KJX917528:KJX917529 KTT917528:KTT917529 LDP917528:LDP917529 LNL917528:LNL917529 LXH917528:LXH917529 MHD917528:MHD917529 MQZ917528:MQZ917529 NAV917528:NAV917529 NKR917528:NKR917529 NUN917528:NUN917529 OEJ917528:OEJ917529 OOF917528:OOF917529 OYB917528:OYB917529 PHX917528:PHX917529 PRT917528:PRT917529 QBP917528:QBP917529 QLL917528:QLL917529 QVH917528:QVH917529 RFD917528:RFD917529 ROZ917528:ROZ917529 RYV917528:RYV917529 SIR917528:SIR917529 SSN917528:SSN917529 TCJ917528:TCJ917529 TMF917528:TMF917529 TWB917528:TWB917529 UFX917528:UFX917529 UPT917528:UPT917529 UZP917528:UZP917529 VJL917528:VJL917529 VTH917528:VTH917529 WDD917528:WDD917529 WMZ917528:WMZ917529 WWV917528:WWV917529 S983064:S983065 KJ983064:KJ983065 UF983064:UF983065 AEB983064:AEB983065 ANX983064:ANX983065 AXT983064:AXT983065 BHP983064:BHP983065 BRL983064:BRL983065 CBH983064:CBH983065 CLD983064:CLD983065 CUZ983064:CUZ983065 DEV983064:DEV983065 DOR983064:DOR983065 DYN983064:DYN983065 EIJ983064:EIJ983065 ESF983064:ESF983065 FCB983064:FCB983065 FLX983064:FLX983065 FVT983064:FVT983065 GFP983064:GFP983065 GPL983064:GPL983065 GZH983064:GZH983065 HJD983064:HJD983065 HSZ983064:HSZ983065 ICV983064:ICV983065 IMR983064:IMR983065 IWN983064:IWN983065 JGJ983064:JGJ983065 JQF983064:JQF983065 KAB983064:KAB983065 KJX983064:KJX983065 KTT983064:KTT983065 LDP983064:LDP983065 LNL983064:LNL983065 LXH983064:LXH983065 MHD983064:MHD983065 MQZ983064:MQZ983065 NAV983064:NAV983065 NKR983064:NKR983065 NUN983064:NUN983065 OEJ983064:OEJ983065 OOF983064:OOF983065 OYB983064:OYB983065 PHX983064:PHX983065 PRT983064:PRT983065 QBP983064:QBP983065 QLL983064:QLL983065 QVH983064:QVH983065 RFD983064:RFD983065 ROZ983064:ROZ983065 RYV983064:RYV983065 SIR983064:SIR983065 SSN983064:SSN983065 TCJ983064:TCJ983065 TMF983064:TMF983065 TWB983064:TWB983065 UFX983064:UFX983065 UPT983064:UPT983065 UZP983064:UZP983065 VJL983064:VJL983065 VTH983064:VTH983065 WDD983064:WDD983065 WMZ983064:WMZ983065 WWV983064:WWV983065 U393240:U393241 U458776:U458777 KL65560:KL65561 UH65560:UH65561 AED65560:AED65561 ANZ65560:ANZ65561 AXV65560:AXV65561 BHR65560:BHR65561 BRN65560:BRN65561 CBJ65560:CBJ65561 CLF65560:CLF65561 CVB65560:CVB65561 DEX65560:DEX65561 DOT65560:DOT65561 DYP65560:DYP65561 EIL65560:EIL65561 ESH65560:ESH65561 FCD65560:FCD65561 FLZ65560:FLZ65561 FVV65560:FVV65561 GFR65560:GFR65561 GPN65560:GPN65561 GZJ65560:GZJ65561 HJF65560:HJF65561 HTB65560:HTB65561 ICX65560:ICX65561 IMT65560:IMT65561 IWP65560:IWP65561 JGL65560:JGL65561 JQH65560:JQH65561 KAD65560:KAD65561 KJZ65560:KJZ65561 KTV65560:KTV65561 LDR65560:LDR65561 LNN65560:LNN65561 LXJ65560:LXJ65561 MHF65560:MHF65561 MRB65560:MRB65561 NAX65560:NAX65561 NKT65560:NKT65561 NUP65560:NUP65561 OEL65560:OEL65561 OOH65560:OOH65561 OYD65560:OYD65561 PHZ65560:PHZ65561 PRV65560:PRV65561 QBR65560:QBR65561 QLN65560:QLN65561 QVJ65560:QVJ65561 RFF65560:RFF65561 RPB65560:RPB65561 RYX65560:RYX65561 SIT65560:SIT65561 SSP65560:SSP65561 TCL65560:TCL65561 TMH65560:TMH65561 TWD65560:TWD65561 UFZ65560:UFZ65561 UPV65560:UPV65561 UZR65560:UZR65561 VJN65560:VJN65561 VTJ65560:VTJ65561 WDF65560:WDF65561 WNB65560:WNB65561 WWX65560:WWX65561 U524312:U524313 KL131096:KL131097 UH131096:UH131097 AED131096:AED131097 ANZ131096:ANZ131097 AXV131096:AXV131097 BHR131096:BHR131097 BRN131096:BRN131097 CBJ131096:CBJ131097 CLF131096:CLF131097 CVB131096:CVB131097 DEX131096:DEX131097 DOT131096:DOT131097 DYP131096:DYP131097 EIL131096:EIL131097 ESH131096:ESH131097 FCD131096:FCD131097 FLZ131096:FLZ131097 FVV131096:FVV131097 GFR131096:GFR131097 GPN131096:GPN131097 GZJ131096:GZJ131097 HJF131096:HJF131097 HTB131096:HTB131097 ICX131096:ICX131097 IMT131096:IMT131097 IWP131096:IWP131097 JGL131096:JGL131097 JQH131096:JQH131097 KAD131096:KAD131097 KJZ131096:KJZ131097 KTV131096:KTV131097 LDR131096:LDR131097 LNN131096:LNN131097 LXJ131096:LXJ131097 MHF131096:MHF131097 MRB131096:MRB131097 NAX131096:NAX131097 NKT131096:NKT131097 NUP131096:NUP131097 OEL131096:OEL131097 OOH131096:OOH131097 OYD131096:OYD131097 PHZ131096:PHZ131097 PRV131096:PRV131097 QBR131096:QBR131097 QLN131096:QLN131097 QVJ131096:QVJ131097 RFF131096:RFF131097 RPB131096:RPB131097 RYX131096:RYX131097 SIT131096:SIT131097 SSP131096:SSP131097 TCL131096:TCL131097 TMH131096:TMH131097 TWD131096:TWD131097 UFZ131096:UFZ131097 UPV131096:UPV131097 UZR131096:UZR131097 VJN131096:VJN131097 VTJ131096:VTJ131097 WDF131096:WDF131097 WNB131096:WNB131097 WWX131096:WWX131097 U589848:U589849 KL196632:KL196633 UH196632:UH196633 AED196632:AED196633 ANZ196632:ANZ196633 AXV196632:AXV196633 BHR196632:BHR196633 BRN196632:BRN196633 CBJ196632:CBJ196633 CLF196632:CLF196633 CVB196632:CVB196633 DEX196632:DEX196633 DOT196632:DOT196633 DYP196632:DYP196633 EIL196632:EIL196633 ESH196632:ESH196633 FCD196632:FCD196633 FLZ196632:FLZ196633 FVV196632:FVV196633 GFR196632:GFR196633 GPN196632:GPN196633 GZJ196632:GZJ196633 HJF196632:HJF196633 HTB196632:HTB196633 ICX196632:ICX196633 IMT196632:IMT196633 IWP196632:IWP196633 JGL196632:JGL196633 JQH196632:JQH196633 KAD196632:KAD196633 KJZ196632:KJZ196633 KTV196632:KTV196633 LDR196632:LDR196633 LNN196632:LNN196633 LXJ196632:LXJ196633 MHF196632:MHF196633 MRB196632:MRB196633 NAX196632:NAX196633 NKT196632:NKT196633 NUP196632:NUP196633 OEL196632:OEL196633 OOH196632:OOH196633 OYD196632:OYD196633 PHZ196632:PHZ196633 PRV196632:PRV196633 QBR196632:QBR196633 QLN196632:QLN196633 QVJ196632:QVJ196633 RFF196632:RFF196633 RPB196632:RPB196633 RYX196632:RYX196633 SIT196632:SIT196633 SSP196632:SSP196633 TCL196632:TCL196633 TMH196632:TMH196633 TWD196632:TWD196633 UFZ196632:UFZ196633 UPV196632:UPV196633 UZR196632:UZR196633 VJN196632:VJN196633 VTJ196632:VTJ196633 WDF196632:WDF196633 WNB196632:WNB196633 WWX196632:WWX196633 U655384:U655385 KL262168:KL262169 UH262168:UH262169 AED262168:AED262169 ANZ262168:ANZ262169 AXV262168:AXV262169 BHR262168:BHR262169 BRN262168:BRN262169 CBJ262168:CBJ262169 CLF262168:CLF262169 CVB262168:CVB262169 DEX262168:DEX262169 DOT262168:DOT262169 DYP262168:DYP262169 EIL262168:EIL262169 ESH262168:ESH262169 FCD262168:FCD262169 FLZ262168:FLZ262169 FVV262168:FVV262169 GFR262168:GFR262169 GPN262168:GPN262169 GZJ262168:GZJ262169 HJF262168:HJF262169 HTB262168:HTB262169 ICX262168:ICX262169 IMT262168:IMT262169 IWP262168:IWP262169 JGL262168:JGL262169 JQH262168:JQH262169 KAD262168:KAD262169 KJZ262168:KJZ262169 KTV262168:KTV262169 LDR262168:LDR262169 LNN262168:LNN262169 LXJ262168:LXJ262169 MHF262168:MHF262169 MRB262168:MRB262169 NAX262168:NAX262169 NKT262168:NKT262169 NUP262168:NUP262169 OEL262168:OEL262169 OOH262168:OOH262169 OYD262168:OYD262169 PHZ262168:PHZ262169 PRV262168:PRV262169 QBR262168:QBR262169 QLN262168:QLN262169 QVJ262168:QVJ262169 RFF262168:RFF262169 RPB262168:RPB262169 RYX262168:RYX262169 SIT262168:SIT262169 SSP262168:SSP262169 TCL262168:TCL262169 TMH262168:TMH262169 TWD262168:TWD262169 UFZ262168:UFZ262169 UPV262168:UPV262169 UZR262168:UZR262169 VJN262168:VJN262169 VTJ262168:VTJ262169 WDF262168:WDF262169 WNB262168:WNB262169 WWX262168:WWX262169 U720920:U720921 KL327704:KL327705 UH327704:UH327705 AED327704:AED327705 ANZ327704:ANZ327705 AXV327704:AXV327705 BHR327704:BHR327705 BRN327704:BRN327705 CBJ327704:CBJ327705 CLF327704:CLF327705 CVB327704:CVB327705 DEX327704:DEX327705 DOT327704:DOT327705 DYP327704:DYP327705 EIL327704:EIL327705 ESH327704:ESH327705 FCD327704:FCD327705 FLZ327704:FLZ327705 FVV327704:FVV327705 GFR327704:GFR327705 GPN327704:GPN327705 GZJ327704:GZJ327705 HJF327704:HJF327705 HTB327704:HTB327705 ICX327704:ICX327705 IMT327704:IMT327705 IWP327704:IWP327705 JGL327704:JGL327705 JQH327704:JQH327705 KAD327704:KAD327705 KJZ327704:KJZ327705 KTV327704:KTV327705 LDR327704:LDR327705 LNN327704:LNN327705 LXJ327704:LXJ327705 MHF327704:MHF327705 MRB327704:MRB327705 NAX327704:NAX327705 NKT327704:NKT327705 NUP327704:NUP327705 OEL327704:OEL327705 OOH327704:OOH327705 OYD327704:OYD327705 PHZ327704:PHZ327705 PRV327704:PRV327705 QBR327704:QBR327705 QLN327704:QLN327705 QVJ327704:QVJ327705 RFF327704:RFF327705 RPB327704:RPB327705 RYX327704:RYX327705 SIT327704:SIT327705 SSP327704:SSP327705 TCL327704:TCL327705 TMH327704:TMH327705 TWD327704:TWD327705 UFZ327704:UFZ327705 UPV327704:UPV327705 UZR327704:UZR327705 VJN327704:VJN327705 VTJ327704:VTJ327705 WDF327704:WDF327705 WNB327704:WNB327705 WWX327704:WWX327705 U786456:U786457 KL393240:KL393241 UH393240:UH393241 AED393240:AED393241 ANZ393240:ANZ393241 AXV393240:AXV393241 BHR393240:BHR393241 BRN393240:BRN393241 CBJ393240:CBJ393241 CLF393240:CLF393241 CVB393240:CVB393241 DEX393240:DEX393241 DOT393240:DOT393241 DYP393240:DYP393241 EIL393240:EIL393241 ESH393240:ESH393241 FCD393240:FCD393241 FLZ393240:FLZ393241 FVV393240:FVV393241 GFR393240:GFR393241 GPN393240:GPN393241 GZJ393240:GZJ393241 HJF393240:HJF393241 HTB393240:HTB393241 ICX393240:ICX393241 IMT393240:IMT393241 IWP393240:IWP393241 JGL393240:JGL393241 JQH393240:JQH393241 KAD393240:KAD393241 KJZ393240:KJZ393241 KTV393240:KTV393241 LDR393240:LDR393241 LNN393240:LNN393241 LXJ393240:LXJ393241 MHF393240:MHF393241 MRB393240:MRB393241 NAX393240:NAX393241 NKT393240:NKT393241 NUP393240:NUP393241 OEL393240:OEL393241 OOH393240:OOH393241 OYD393240:OYD393241 PHZ393240:PHZ393241 PRV393240:PRV393241 QBR393240:QBR393241 QLN393240:QLN393241 QVJ393240:QVJ393241 RFF393240:RFF393241 RPB393240:RPB393241 RYX393240:RYX393241 SIT393240:SIT393241 SSP393240:SSP393241 TCL393240:TCL393241 TMH393240:TMH393241 TWD393240:TWD393241 UFZ393240:UFZ393241 UPV393240:UPV393241 UZR393240:UZR393241 VJN393240:VJN393241 VTJ393240:VTJ393241 WDF393240:WDF393241 WNB393240:WNB393241 WWX393240:WWX393241 U851992:U851993 KL458776:KL458777 UH458776:UH458777 AED458776:AED458777 ANZ458776:ANZ458777 AXV458776:AXV458777 BHR458776:BHR458777 BRN458776:BRN458777 CBJ458776:CBJ458777 CLF458776:CLF458777 CVB458776:CVB458777 DEX458776:DEX458777 DOT458776:DOT458777 DYP458776:DYP458777 EIL458776:EIL458777 ESH458776:ESH458777 FCD458776:FCD458777 FLZ458776:FLZ458777 FVV458776:FVV458777 GFR458776:GFR458777 GPN458776:GPN458777 GZJ458776:GZJ458777 HJF458776:HJF458777 HTB458776:HTB458777 ICX458776:ICX458777 IMT458776:IMT458777 IWP458776:IWP458777 JGL458776:JGL458777 JQH458776:JQH458777 KAD458776:KAD458777 KJZ458776:KJZ458777 KTV458776:KTV458777 LDR458776:LDR458777 LNN458776:LNN458777 LXJ458776:LXJ458777 MHF458776:MHF458777 MRB458776:MRB458777 NAX458776:NAX458777 NKT458776:NKT458777 NUP458776:NUP458777 OEL458776:OEL458777 OOH458776:OOH458777 OYD458776:OYD458777 PHZ458776:PHZ458777 PRV458776:PRV458777 QBR458776:QBR458777 QLN458776:QLN458777 QVJ458776:QVJ458777 RFF458776:RFF458777 RPB458776:RPB458777 RYX458776:RYX458777 SIT458776:SIT458777 SSP458776:SSP458777 TCL458776:TCL458777 TMH458776:TMH458777 TWD458776:TWD458777 UFZ458776:UFZ458777 UPV458776:UPV458777 UZR458776:UZR458777 VJN458776:VJN458777 VTJ458776:VTJ458777 WDF458776:WDF458777 WNB458776:WNB458777 WWX458776:WWX458777 U917528:U917529 KL524312:KL524313 UH524312:UH524313 AED524312:AED524313 ANZ524312:ANZ524313 AXV524312:AXV524313 BHR524312:BHR524313 BRN524312:BRN524313 CBJ524312:CBJ524313 CLF524312:CLF524313 CVB524312:CVB524313 DEX524312:DEX524313 DOT524312:DOT524313 DYP524312:DYP524313 EIL524312:EIL524313 ESH524312:ESH524313 FCD524312:FCD524313 FLZ524312:FLZ524313 FVV524312:FVV524313 GFR524312:GFR524313 GPN524312:GPN524313 GZJ524312:GZJ524313 HJF524312:HJF524313 HTB524312:HTB524313 ICX524312:ICX524313 IMT524312:IMT524313 IWP524312:IWP524313 JGL524312:JGL524313 JQH524312:JQH524313 KAD524312:KAD524313 KJZ524312:KJZ524313 KTV524312:KTV524313 LDR524312:LDR524313 LNN524312:LNN524313 LXJ524312:LXJ524313 MHF524312:MHF524313 MRB524312:MRB524313 NAX524312:NAX524313 NKT524312:NKT524313 NUP524312:NUP524313 OEL524312:OEL524313 OOH524312:OOH524313 OYD524312:OYD524313 PHZ524312:PHZ524313 PRV524312:PRV524313 QBR524312:QBR524313 QLN524312:QLN524313 QVJ524312:QVJ524313 RFF524312:RFF524313 RPB524312:RPB524313 RYX524312:RYX524313 SIT524312:SIT524313 SSP524312:SSP524313 TCL524312:TCL524313 TMH524312:TMH524313 TWD524312:TWD524313 UFZ524312:UFZ524313 UPV524312:UPV524313 UZR524312:UZR524313 VJN524312:VJN524313 VTJ524312:VTJ524313 WDF524312:WDF524313 WNB524312:WNB524313 WWX524312:WWX524313 U983064:U983065 KL589848:KL589849 UH589848:UH589849 AED589848:AED589849 ANZ589848:ANZ589849 AXV589848:AXV589849 BHR589848:BHR589849 BRN589848:BRN589849 CBJ589848:CBJ589849 CLF589848:CLF589849 CVB589848:CVB589849 DEX589848:DEX589849 DOT589848:DOT589849 DYP589848:DYP589849 EIL589848:EIL589849 ESH589848:ESH589849 FCD589848:FCD589849 FLZ589848:FLZ589849 FVV589848:FVV589849 GFR589848:GFR589849 GPN589848:GPN589849 GZJ589848:GZJ589849 HJF589848:HJF589849 HTB589848:HTB589849 ICX589848:ICX589849 IMT589848:IMT589849 IWP589848:IWP589849 JGL589848:JGL589849 JQH589848:JQH589849 KAD589848:KAD589849 KJZ589848:KJZ589849 KTV589848:KTV589849 LDR589848:LDR589849 LNN589848:LNN589849 LXJ589848:LXJ589849 MHF589848:MHF589849 MRB589848:MRB589849 NAX589848:NAX589849 NKT589848:NKT589849 NUP589848:NUP589849 OEL589848:OEL589849 OOH589848:OOH589849 OYD589848:OYD589849 PHZ589848:PHZ589849 PRV589848:PRV589849 QBR589848:QBR589849 QLN589848:QLN589849 QVJ589848:QVJ589849 RFF589848:RFF589849 RPB589848:RPB589849 RYX589848:RYX589849 SIT589848:SIT589849 SSP589848:SSP589849 TCL589848:TCL589849 TMH589848:TMH589849 TWD589848:TWD589849 UFZ589848:UFZ589849 UPV589848:UPV589849 UZR589848:UZR589849 VJN589848:VJN589849 VTJ589848:VTJ589849 WDF589848:WDF589849 WNB589848:WNB589849 WWX589848:WWX589849 U65560:U65561 KL655384:KL655385 UH655384:UH655385 AED655384:AED655385 ANZ655384:ANZ655385 AXV655384:AXV655385 BHR655384:BHR655385 BRN655384:BRN655385 CBJ655384:CBJ655385 CLF655384:CLF655385 CVB655384:CVB655385 DEX655384:DEX655385 DOT655384:DOT655385 DYP655384:DYP655385 EIL655384:EIL655385 ESH655384:ESH655385 FCD655384:FCD655385 FLZ655384:FLZ655385 FVV655384:FVV655385 GFR655384:GFR655385 GPN655384:GPN655385 GZJ655384:GZJ655385 HJF655384:HJF655385 HTB655384:HTB655385 ICX655384:ICX655385 IMT655384:IMT655385 IWP655384:IWP655385 JGL655384:JGL655385 JQH655384:JQH655385 KAD655384:KAD655385 KJZ655384:KJZ655385 KTV655384:KTV655385 LDR655384:LDR655385 LNN655384:LNN655385 LXJ655384:LXJ655385 MHF655384:MHF655385 MRB655384:MRB655385 NAX655384:NAX655385 NKT655384:NKT655385 NUP655384:NUP655385 OEL655384:OEL655385 OOH655384:OOH655385 OYD655384:OYD655385 PHZ655384:PHZ655385 PRV655384:PRV655385 QBR655384:QBR655385 QLN655384:QLN655385 QVJ655384:QVJ655385 RFF655384:RFF655385 RPB655384:RPB655385 RYX655384:RYX655385 SIT655384:SIT655385 SSP655384:SSP655385 TCL655384:TCL655385 TMH655384:TMH655385 TWD655384:TWD655385 UFZ655384:UFZ655385 UPV655384:UPV655385 UZR655384:UZR655385 VJN655384:VJN655385 VTJ655384:VTJ655385 WDF655384:WDF655385 WNB655384:WNB655385 WWX655384:WWX655385 U131096:U131097 KL720920:KL720921 UH720920:UH720921 AED720920:AED720921 ANZ720920:ANZ720921 AXV720920:AXV720921 BHR720920:BHR720921 BRN720920:BRN720921 CBJ720920:CBJ720921 CLF720920:CLF720921 CVB720920:CVB720921 DEX720920:DEX720921 DOT720920:DOT720921 DYP720920:DYP720921 EIL720920:EIL720921 ESH720920:ESH720921 FCD720920:FCD720921 FLZ720920:FLZ720921 FVV720920:FVV720921 GFR720920:GFR720921 GPN720920:GPN720921 GZJ720920:GZJ720921 HJF720920:HJF720921 HTB720920:HTB720921 ICX720920:ICX720921 IMT720920:IMT720921 IWP720920:IWP720921 JGL720920:JGL720921 JQH720920:JQH720921 KAD720920:KAD720921 KJZ720920:KJZ720921 KTV720920:KTV720921 LDR720920:LDR720921 LNN720920:LNN720921 LXJ720920:LXJ720921 MHF720920:MHF720921 MRB720920:MRB720921 NAX720920:NAX720921 NKT720920:NKT720921 NUP720920:NUP720921 OEL720920:OEL720921 OOH720920:OOH720921 OYD720920:OYD720921 PHZ720920:PHZ720921 PRV720920:PRV720921 QBR720920:QBR720921 QLN720920:QLN720921 QVJ720920:QVJ720921 RFF720920:RFF720921 RPB720920:RPB720921 RYX720920:RYX720921 SIT720920:SIT720921 SSP720920:SSP720921 TCL720920:TCL720921 TMH720920:TMH720921 TWD720920:TWD720921 UFZ720920:UFZ720921 UPV720920:UPV720921 UZR720920:UZR720921 VJN720920:VJN720921 VTJ720920:VTJ720921 WDF720920:WDF720921 WNB720920:WNB720921 WWX720920:WWX720921 U196632:U196633 KL786456:KL786457 UH786456:UH786457 AED786456:AED786457 ANZ786456:ANZ786457 AXV786456:AXV786457 BHR786456:BHR786457 BRN786456:BRN786457 CBJ786456:CBJ786457 CLF786456:CLF786457 CVB786456:CVB786457 DEX786456:DEX786457 DOT786456:DOT786457 DYP786456:DYP786457 EIL786456:EIL786457 ESH786456:ESH786457 FCD786456:FCD786457 FLZ786456:FLZ786457 FVV786456:FVV786457 GFR786456:GFR786457 GPN786456:GPN786457 GZJ786456:GZJ786457 HJF786456:HJF786457 HTB786456:HTB786457 ICX786456:ICX786457 IMT786456:IMT786457 IWP786456:IWP786457 JGL786456:JGL786457 JQH786456:JQH786457 KAD786456:KAD786457 KJZ786456:KJZ786457 KTV786456:KTV786457 LDR786456:LDR786457 LNN786456:LNN786457 LXJ786456:LXJ786457 MHF786456:MHF786457 MRB786456:MRB786457 NAX786456:NAX786457 NKT786456:NKT786457 NUP786456:NUP786457 OEL786456:OEL786457 OOH786456:OOH786457 OYD786456:OYD786457 PHZ786456:PHZ786457 PRV786456:PRV786457 QBR786456:QBR786457 QLN786456:QLN786457 QVJ786456:QVJ786457 RFF786456:RFF786457 RPB786456:RPB786457 RYX786456:RYX786457 SIT786456:SIT786457 SSP786456:SSP786457 TCL786456:TCL786457 TMH786456:TMH786457 TWD786456:TWD786457 UFZ786456:UFZ786457 UPV786456:UPV786457 UZR786456:UZR786457 VJN786456:VJN786457 VTJ786456:VTJ786457 WDF786456:WDF786457 WNB786456:WNB786457 WWX786456:WWX786457 U24:U25 KL851992:KL851993 UH851992:UH851993 AED851992:AED851993 ANZ851992:ANZ851993 AXV851992:AXV851993 BHR851992:BHR851993 BRN851992:BRN851993 CBJ851992:CBJ851993 CLF851992:CLF851993 CVB851992:CVB851993 DEX851992:DEX851993 DOT851992:DOT851993 DYP851992:DYP851993 EIL851992:EIL851993 ESH851992:ESH851993 FCD851992:FCD851993 FLZ851992:FLZ851993 FVV851992:FVV851993 GFR851992:GFR851993 GPN851992:GPN851993 GZJ851992:GZJ851993 HJF851992:HJF851993 HTB851992:HTB851993 ICX851992:ICX851993 IMT851992:IMT851993 IWP851992:IWP851993 JGL851992:JGL851993 JQH851992:JQH851993 KAD851992:KAD851993 KJZ851992:KJZ851993 KTV851992:KTV851993 LDR851992:LDR851993 LNN851992:LNN851993 LXJ851992:LXJ851993 MHF851992:MHF851993 MRB851992:MRB851993 NAX851992:NAX851993 NKT851992:NKT851993 NUP851992:NUP851993 OEL851992:OEL851993 OOH851992:OOH851993 OYD851992:OYD851993 PHZ851992:PHZ851993 PRV851992:PRV851993 QBR851992:QBR851993 QLN851992:QLN851993 QVJ851992:QVJ851993 RFF851992:RFF851993 RPB851992:RPB851993 RYX851992:RYX851993 SIT851992:SIT851993 SSP851992:SSP851993 TCL851992:TCL851993 TMH851992:TMH851993 TWD851992:TWD851993 UFZ851992:UFZ851993 UPV851992:UPV851993 UZR851992:UZR851993 VJN851992:VJN851993 VTJ851992:VTJ851993 WDF851992:WDF851993 WNB851992:WNB851993 WWX851992:WWX851993 KL917528:KL917529 UH917528:UH917529 AED917528:AED917529 ANZ917528:ANZ917529 AXV917528:AXV917529 BHR917528:BHR917529 BRN917528:BRN917529 CBJ917528:CBJ917529 CLF917528:CLF917529 CVB917528:CVB917529 DEX917528:DEX917529 DOT917528:DOT917529 DYP917528:DYP917529 EIL917528:EIL917529 ESH917528:ESH917529 FCD917528:FCD917529 FLZ917528:FLZ917529 FVV917528:FVV917529 GFR917528:GFR917529 GPN917528:GPN917529 GZJ917528:GZJ917529 HJF917528:HJF917529 HTB917528:HTB917529 ICX917528:ICX917529 IMT917528:IMT917529 IWP917528:IWP917529 JGL917528:JGL917529 JQH917528:JQH917529 KAD917528:KAD917529 KJZ917528:KJZ917529 KTV917528:KTV917529 LDR917528:LDR917529 LNN917528:LNN917529 LXJ917528:LXJ917529 MHF917528:MHF917529 MRB917528:MRB917529 NAX917528:NAX917529 NKT917528:NKT917529 NUP917528:NUP917529 OEL917528:OEL917529 OOH917528:OOH917529 OYD917528:OYD917529 PHZ917528:PHZ917529 PRV917528:PRV917529 QBR917528:QBR917529 QLN917528:QLN917529 QVJ917528:QVJ917529 RFF917528:RFF917529 RPB917528:RPB917529 RYX917528:RYX917529 SIT917528:SIT917529 SSP917528:SSP917529 TCL917528:TCL917529 TMH917528:TMH917529 TWD917528:TWD917529 UFZ917528:UFZ917529 UPV917528:UPV917529 UZR917528:UZR917529 VJN917528:VJN917529 VTJ917528:VTJ917529 WDF917528:WDF917529 WNB917528:WNB917529 WWX917528:WWX917529 WWX983064:WWX983065 KL983064:KL983065 UH983064:UH983065 AED983064:AED983065 ANZ983064:ANZ983065 AXV983064:AXV983065 BHR983064:BHR983065 BRN983064:BRN983065 CBJ983064:CBJ983065 CLF983064:CLF983065 CVB983064:CVB983065 DEX983064:DEX983065 DOT983064:DOT983065 DYP983064:DYP983065 EIL983064:EIL983065 ESH983064:ESH983065 FCD983064:FCD983065 FLZ983064:FLZ983065 FVV983064:FVV983065 GFR983064:GFR983065 GPN983064:GPN983065 GZJ983064:GZJ983065 HJF983064:HJF983065 HTB983064:HTB983065 ICX983064:ICX983065 IMT983064:IMT983065 IWP983064:IWP983065 JGL983064:JGL983065 JQH983064:JQH983065 KAD983064:KAD983065 KJZ983064:KJZ983065 KTV983064:KTV983065 LDR983064:LDR983065 LNN983064:LNN983065 LXJ983064:LXJ983065 MHF983064:MHF983065 MRB983064:MRB983065 NAX983064:NAX983065 NKT983064:NKT983065 NUP983064:NUP983065 OEL983064:OEL983065 OOH983064:OOH983065 OYD983064:OYD983065 PHZ983064:PHZ983065 PRV983064:PRV983065 QBR983064:QBR983065 QLN983064:QLN983065 QVJ983064:QVJ983065 RFF983064:RFF983065 RPB983064:RPB983065 RYX983064:RYX983065 SIT983064:SIT983065 SSP983064:SSP983065 TCL983064:TCL983065 TMH983064:TMH983065 TWD983064:TWD983065 UFZ983064:UFZ983065 UPV983064:UPV983065 UZR983064:UZR983065 VJN983064:VJN983065 VTJ983064:VTJ983065 WDF983064:WDF983065 WNB983064:WNB983065 U262168:U262169 S24:S25 KJ24:KJ25 UF24:UF25 AEB24:AEB25 ANX24:ANX25 AXT24:AXT25 BHP24:BHP25 BRL24:BRL25 CBH24:CBH25 CLD24:CLD25 CUZ24:CUZ25 DEV24:DEV25 DOR24:DOR25 DYN24:DYN25 EIJ24:EIJ25 ESF24:ESF25 FCB24:FCB25 FLX24:FLX25 FVT24:FVT25 GFP24:GFP25 GPL24:GPL25 GZH24:GZH25 HJD24:HJD25 HSZ24:HSZ25 ICV24:ICV25 IMR24:IMR25 IWN24:IWN25 JGJ24:JGJ25 JQF24:JQF25 KAB24:KAB25 KJX24:KJX25 KTT24:KTT25 LDP24:LDP25 LNL24:LNL25 LXH24:LXH25 MHD24:MHD25 MQZ24:MQZ25 NAV24:NAV25 NKR24:NKR25 NUN24:NUN25 OEJ24:OEJ25 OOF24:OOF25 OYB24:OYB25 PHX24:PHX25 PRT24:PRT25 QBP24:QBP25 QLL24:QLL25 QVH24:QVH25 RFD24:RFD25 ROZ24:ROZ25 RYV24:RYV25 SIR24:SIR25 SSN24:SSN25 TCJ24:TCJ25 TMF24:TMF25 TWB24:TWB25 UFX24:UFX25 UPT24:UPT25 UZP24:UZP25 VJL24:VJL25 VTH24:VTH25 WDD24:WDD25 WMZ24:WMZ25 WWV24:WWV25 KL24:KL25 UH24:UH25 AED24:AED25 ANZ24:ANZ25 AXV24:AXV25 BHR24:BHR25 BRN24:BRN25 CBJ24:CBJ25 CLF24:CLF25 CVB24:CVB25 DEX24:DEX25 DOT24:DOT25 DYP24:DYP25 EIL24:EIL25 ESH24:ESH25 FCD24:FCD25 FLZ24:FLZ25 FVV24:FVV25 GFR24:GFR25 GPN24:GPN25 GZJ24:GZJ25 HJF24:HJF25 HTB24:HTB25 ICX24:ICX25 IMT24:IMT25 IWP24:IWP25 JGL24:JGL25 JQH24:JQH25 KAD24:KAD25 KJZ24:KJZ25 KTV24:KTV25 LDR24:LDR25 LNN24:LNN25 LXJ24:LXJ25 MHF24:MHF25 MRB24:MRB25 NAX24:NAX25 NKT24:NKT25 NUP24:NUP25 OEL24:OEL25 OOH24:OOH25 OYD24:OYD25 PHZ24:PHZ25 PRV24:PRV25 QBR24:QBR25 QLN24:QLN25 QVJ24:QVJ25 RFF24:RFF25 RPB24:RPB25 RYX24:RYX25 SIT24:SIT25 SSP24:SSP25 TCL24:TCL25 TMH24:TMH25 TWD24:TWD25 UFZ24:UFZ25 UPV24:UPV25 UZR24:UZR25 VJN24:VJN25 VTJ24:VTJ25 WDF24:WDF25 WNB24:WNB25 WWX24:WWX25 U28:U29 WNB28:WNB29 WWX28:WWX29 S28:S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WWV28:WWV29 KL28:KL29 UH28:UH29 AED28:AED29 ANZ28:ANZ29 AXV28:AXV29 BHR28:BHR29 BRN28:BRN29 CBJ28:CBJ29 CLF28:CLF29 CVB28:CVB29 DEX28:DEX29 DOT28:DOT29 DYP28:DYP29 EIL28:EIL29 ESH28:ESH29 FCD28:FCD29 FLZ28:FLZ29 FVV28:FVV29 GFR28:GFR29 GPN28:GPN29 GZJ28:GZJ29 HJF28:HJF29 HTB28:HTB29 ICX28:ICX29 IMT28:IMT29 IWP28:IWP29 JGL28:JGL29 JQH28:JQH29 KAD28:KAD29 KJZ28:KJZ29 KTV28:KTV29 LDR28:LDR29 LNN28:LNN29 LXJ28:LXJ29 MHF28:MHF29 MRB28:MRB29 NAX28:NAX29 NKT28:NKT29 NUP28:NUP29 OEL28:OEL29 OOH28:OOH29 OYD28:OYD29 PHZ28:PHZ29 PRV28:PRV29 QBR28:QBR29 QLN28:QLN29 QVJ28:QVJ29 RFF28:RFF29 RPB28:RPB29 RYX28:RYX29 SIT28:SIT29 SSP28:SSP29 TCL28:TCL29 TMH28:TMH29 TWD28:TWD29 UFZ28:UFZ29 UPV28:UPV29 UZR28:UZR29 VJN28:VJN29 VTJ28:VTJ29 WDF28:WDF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4:AB25 AB262168:AB262169 AB327704:AB327705 AB28:AB29 Z24:Z25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4:AI25 AI262168:AI262169 AI327704:AI327705 AI28:AI29 AG24:AG25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393240:AP393241 AP458776:AP458777 AP524312:AP524313 AP589848:AP589849 AP655384:AP655385 AP720920:AP720921 AP786456:AP786457 AP851992:AP851993 AP917528:AP917529 AP983064:AP983065 AP65560:AP65561 AP131096:AP131097 AP196632:AP196633 AP24:AP25 AP262168:AP262169 AP327704:AP327705 AN24:AN25 AP28:AP29 AN28:AN29" xr:uid="{00000000-0002-0000-1400-000006000000}"/>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Q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Q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Q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Q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Q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Q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Q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Q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Q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Q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Q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Q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Q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Q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WWT29 Q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VJJ29 VTF29 WDB29 WMX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xr:uid="{00000000-0002-0000-1400-000007000000}"/>
    <dataValidation type="list" allowBlank="1" showInputMessage="1" showErrorMessage="1" errorTitle="Ошибка" error="Выберите значение из списка" prompt="Выберите значение из списка" sqref="O23 O27 V23 V27 AC23 AC27 AJ23 AJ27" xr:uid="{00000000-0002-0000-1400-000008000000}">
      <formula1>kind_of_cons</formula1>
    </dataValidation>
    <dataValidation type="decimal" allowBlank="1" showErrorMessage="1" errorTitle="Ошибка" error="Допускается ввод только действительных чисел!" sqref="O24 O28 V24 V28 AC24 AC28 AJ24 AJ28" xr:uid="{00000000-0002-0000-14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9" t="s">
        <v>491</v>
      </c>
      <c r="G2" s="1200"/>
      <c r="H2" s="1201"/>
      <c r="I2" s="641"/>
    </row>
    <row r="3" spans="1:20" ht="3" customHeight="1"/>
    <row r="4" spans="1:20" s="571" customFormat="1" ht="11.25">
      <c r="A4" s="591"/>
      <c r="B4" s="591"/>
      <c r="C4" s="591"/>
      <c r="D4" s="591"/>
      <c r="F4" s="1160" t="s">
        <v>454</v>
      </c>
      <c r="G4" s="1160"/>
      <c r="H4" s="1160"/>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15.12.2020</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9" t="s">
        <v>657</v>
      </c>
      <c r="M5" s="1219"/>
      <c r="N5" s="1219"/>
      <c r="O5" s="1219"/>
      <c r="P5" s="1219"/>
      <c r="Q5" s="1219"/>
      <c r="R5" s="1219"/>
      <c r="S5" s="1219"/>
      <c r="T5" s="1219"/>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1" t="str">
        <f>IF(NameOrPr_ch="",IF(NameOrPr="","",NameOrPr),NameOrPr_ch)</f>
        <v>Департамент ценового и тарифного регулирования Самарской области</v>
      </c>
      <c r="P7" s="1252"/>
      <c r="Q7" s="1252"/>
      <c r="R7" s="1252"/>
      <c r="S7" s="1252"/>
      <c r="T7" s="1253"/>
      <c r="U7" s="670"/>
      <c r="X7" s="586"/>
      <c r="Y7" s="586"/>
      <c r="Z7" s="586"/>
      <c r="AA7" s="586"/>
      <c r="AB7" s="586"/>
      <c r="AC7" s="586"/>
      <c r="AD7" s="586"/>
      <c r="AE7" s="586"/>
      <c r="AF7" s="586"/>
      <c r="AG7" s="586"/>
      <c r="AH7" s="586"/>
    </row>
    <row r="8" spans="7:34" s="492" customFormat="1" ht="18.75">
      <c r="G8" s="491"/>
      <c r="H8" s="491"/>
      <c r="L8" s="500"/>
      <c r="M8" s="618" t="s">
        <v>596</v>
      </c>
      <c r="N8" s="667"/>
      <c r="O8" s="1251" t="str">
        <f>IF(datePr_ch="",IF(datePr="","",datePr),datePr_ch)</f>
        <v>15.12.2020</v>
      </c>
      <c r="P8" s="1252"/>
      <c r="Q8" s="1252"/>
      <c r="R8" s="1252"/>
      <c r="S8" s="1252"/>
      <c r="T8" s="1253"/>
      <c r="U8" s="668"/>
      <c r="X8" s="506"/>
      <c r="Y8" s="506"/>
      <c r="Z8" s="506"/>
      <c r="AA8" s="506"/>
      <c r="AB8" s="506"/>
      <c r="AC8" s="506"/>
      <c r="AD8" s="506"/>
      <c r="AE8" s="506"/>
      <c r="AF8" s="506"/>
      <c r="AG8" s="506"/>
      <c r="AH8" s="506"/>
    </row>
    <row r="9" spans="7:34" s="492" customFormat="1" ht="18.75">
      <c r="G9" s="491"/>
      <c r="H9" s="491"/>
      <c r="L9" s="553"/>
      <c r="M9" s="618" t="s">
        <v>595</v>
      </c>
      <c r="N9" s="667"/>
      <c r="O9" s="1251" t="str">
        <f>IF(numberPr_ch="",IF(numberPr="","",numberPr),numberPr_ch)</f>
        <v>738</v>
      </c>
      <c r="P9" s="1252"/>
      <c r="Q9" s="1252"/>
      <c r="R9" s="1252"/>
      <c r="S9" s="1252"/>
      <c r="T9" s="1253"/>
      <c r="U9" s="668"/>
      <c r="X9" s="506"/>
      <c r="Y9" s="506"/>
      <c r="Z9" s="506"/>
      <c r="AA9" s="506"/>
      <c r="AB9" s="506"/>
      <c r="AC9" s="506"/>
      <c r="AD9" s="506"/>
      <c r="AE9" s="506"/>
      <c r="AF9" s="506"/>
      <c r="AG9" s="506"/>
      <c r="AH9" s="506"/>
    </row>
    <row r="10" spans="7:34" s="492" customFormat="1" ht="18.75">
      <c r="G10" s="491"/>
      <c r="H10" s="491"/>
      <c r="L10" s="553"/>
      <c r="M10" s="618" t="s">
        <v>501</v>
      </c>
      <c r="N10" s="667"/>
      <c r="O10" s="1251" t="str">
        <f>IF(IstPub_ch="",IF(IstPub="","",IstPub),IstPub_ch)</f>
        <v>Сайт Правительства Самарской области</v>
      </c>
      <c r="P10" s="1252"/>
      <c r="Q10" s="1252"/>
      <c r="R10" s="1252"/>
      <c r="S10" s="1252"/>
      <c r="T10" s="1253"/>
      <c r="U10" s="668"/>
      <c r="X10" s="506"/>
      <c r="Y10" s="506"/>
      <c r="Z10" s="506"/>
      <c r="AA10" s="506"/>
      <c r="AB10" s="506"/>
      <c r="AC10" s="506"/>
      <c r="AD10" s="506"/>
      <c r="AE10" s="506"/>
      <c r="AF10" s="506"/>
      <c r="AG10" s="506"/>
      <c r="AH10" s="506"/>
    </row>
    <row r="11" spans="7:34" s="492" customFormat="1" ht="11.25" hidden="1">
      <c r="G11" s="491"/>
      <c r="H11" s="491"/>
      <c r="L11" s="1220"/>
      <c r="M11" s="1220"/>
      <c r="N11" s="489"/>
      <c r="O11" s="1255"/>
      <c r="P11" s="1255"/>
      <c r="Q11" s="1255"/>
      <c r="R11" s="1255"/>
      <c r="S11" s="1255"/>
      <c r="T11" s="1255"/>
      <c r="U11" s="504" t="s">
        <v>373</v>
      </c>
      <c r="X11" s="506"/>
      <c r="Y11" s="506"/>
      <c r="Z11" s="506"/>
      <c r="AA11" s="506"/>
      <c r="AB11" s="506"/>
      <c r="AC11" s="506"/>
      <c r="AD11" s="506"/>
      <c r="AE11" s="506"/>
      <c r="AF11" s="506"/>
      <c r="AG11" s="506"/>
      <c r="AH11" s="506"/>
    </row>
    <row r="12" spans="7:34">
      <c r="J12" s="482"/>
      <c r="K12" s="482"/>
      <c r="L12" s="478"/>
      <c r="M12" s="478"/>
      <c r="N12" s="478"/>
      <c r="O12" s="1250"/>
      <c r="P12" s="1250"/>
      <c r="Q12" s="1250"/>
      <c r="R12" s="1250"/>
      <c r="S12" s="1250"/>
      <c r="T12" s="1250"/>
      <c r="U12" s="1250"/>
    </row>
    <row r="13" spans="7:34">
      <c r="J13" s="482"/>
      <c r="K13" s="482"/>
      <c r="L13" s="1160" t="s">
        <v>454</v>
      </c>
      <c r="M13" s="1160"/>
      <c r="N13" s="1160"/>
      <c r="O13" s="1160"/>
      <c r="P13" s="1160"/>
      <c r="Q13" s="1160"/>
      <c r="R13" s="1160"/>
      <c r="S13" s="1160"/>
      <c r="T13" s="1160"/>
      <c r="U13" s="1160"/>
      <c r="V13" s="1160"/>
      <c r="W13" s="1160" t="s">
        <v>455</v>
      </c>
    </row>
    <row r="14" spans="7:34" ht="14.25" customHeight="1">
      <c r="J14" s="482"/>
      <c r="K14" s="482"/>
      <c r="L14" s="1232" t="s">
        <v>92</v>
      </c>
      <c r="M14" s="1232" t="s">
        <v>639</v>
      </c>
      <c r="N14" s="522"/>
      <c r="O14" s="1233" t="s">
        <v>641</v>
      </c>
      <c r="P14" s="1234"/>
      <c r="Q14" s="1234"/>
      <c r="R14" s="1234"/>
      <c r="S14" s="1234"/>
      <c r="T14" s="1235"/>
      <c r="U14" s="1216" t="s">
        <v>341</v>
      </c>
      <c r="V14" s="1229" t="s">
        <v>275</v>
      </c>
      <c r="W14" s="1160"/>
    </row>
    <row r="15" spans="7:34" s="524" customFormat="1" ht="14.25" customHeight="1">
      <c r="G15" s="532"/>
      <c r="H15" s="532"/>
      <c r="I15" s="532"/>
      <c r="J15" s="530"/>
      <c r="K15" s="530"/>
      <c r="L15" s="1232"/>
      <c r="M15" s="1232"/>
      <c r="N15" s="522"/>
      <c r="O15" s="1238" t="s">
        <v>605</v>
      </c>
      <c r="P15" s="1236" t="s">
        <v>271</v>
      </c>
      <c r="Q15" s="1237"/>
      <c r="R15" s="1214" t="s">
        <v>654</v>
      </c>
      <c r="S15" s="1214"/>
      <c r="T15" s="1215"/>
      <c r="U15" s="1217"/>
      <c r="V15" s="1230"/>
      <c r="W15" s="1160"/>
      <c r="X15" s="586"/>
      <c r="Y15" s="586"/>
      <c r="Z15" s="586"/>
      <c r="AA15" s="586"/>
      <c r="AB15" s="586"/>
      <c r="AC15" s="586"/>
      <c r="AD15" s="586"/>
      <c r="AE15" s="586"/>
      <c r="AF15" s="586"/>
      <c r="AG15" s="586"/>
      <c r="AH15" s="586"/>
    </row>
    <row r="16" spans="7:34" ht="33.75">
      <c r="J16" s="482"/>
      <c r="K16" s="482"/>
      <c r="L16" s="1232"/>
      <c r="M16" s="1232"/>
      <c r="N16" s="521"/>
      <c r="O16" s="1239"/>
      <c r="P16" s="536" t="s">
        <v>765</v>
      </c>
      <c r="Q16" s="536" t="s">
        <v>766</v>
      </c>
      <c r="R16" s="537" t="s">
        <v>274</v>
      </c>
      <c r="S16" s="1227" t="s">
        <v>273</v>
      </c>
      <c r="T16" s="1228"/>
      <c r="U16" s="1218"/>
      <c r="V16" s="1231"/>
      <c r="W16" s="1160"/>
    </row>
    <row r="17" spans="1:34">
      <c r="J17" s="482"/>
      <c r="K17" s="490">
        <v>1</v>
      </c>
      <c r="L17" s="479" t="s">
        <v>93</v>
      </c>
      <c r="M17" s="479" t="s">
        <v>49</v>
      </c>
      <c r="N17" s="497" t="s">
        <v>49</v>
      </c>
      <c r="O17" s="488">
        <f ca="1">OFFSET(O17,0,-1)+1</f>
        <v>3</v>
      </c>
      <c r="P17" s="488">
        <f ca="1">OFFSET(P17,0,-1)+1</f>
        <v>4</v>
      </c>
      <c r="Q17" s="488">
        <f ca="1">OFFSET(Q17,0,-1)+1</f>
        <v>5</v>
      </c>
      <c r="R17" s="488">
        <f ca="1">OFFSET(R17,0,-1)+1</f>
        <v>6</v>
      </c>
      <c r="S17" s="1221">
        <f ca="1">OFFSET(S17,0,-1)+1</f>
        <v>7</v>
      </c>
      <c r="T17" s="1221"/>
      <c r="U17" s="488">
        <f ca="1">OFFSET(U17,0,-2)+1</f>
        <v>8</v>
      </c>
      <c r="V17" s="496">
        <f ca="1">OFFSET(V17,0,-1)</f>
        <v>8</v>
      </c>
      <c r="W17" s="488">
        <f ca="1">OFFSET(W17,0,-1)+1</f>
        <v>9</v>
      </c>
    </row>
    <row r="18" spans="1:34" ht="22.5">
      <c r="A18" s="1205">
        <v>1</v>
      </c>
      <c r="B18" s="941"/>
      <c r="C18" s="941"/>
      <c r="D18" s="941"/>
      <c r="E18" s="942"/>
      <c r="F18" s="943"/>
      <c r="G18" s="943"/>
      <c r="H18" s="943"/>
      <c r="I18" s="944"/>
      <c r="J18" s="939"/>
      <c r="K18" s="946"/>
      <c r="L18" s="594">
        <f>mergeValue(A18)</f>
        <v>1</v>
      </c>
      <c r="M18" s="642" t="s">
        <v>20</v>
      </c>
      <c r="N18" s="581"/>
      <c r="O18" s="1246"/>
      <c r="P18" s="1246"/>
      <c r="Q18" s="1246"/>
      <c r="R18" s="1246"/>
      <c r="S18" s="1246"/>
      <c r="T18" s="1246"/>
      <c r="U18" s="1246"/>
      <c r="V18" s="1246"/>
      <c r="W18" s="631" t="s">
        <v>658</v>
      </c>
    </row>
    <row r="19" spans="1:34" ht="22.5">
      <c r="A19" s="1205"/>
      <c r="B19" s="1205">
        <v>1</v>
      </c>
      <c r="C19" s="941"/>
      <c r="D19" s="941"/>
      <c r="E19" s="943"/>
      <c r="F19" s="943"/>
      <c r="G19" s="943"/>
      <c r="H19" s="943"/>
      <c r="I19" s="938"/>
      <c r="J19" s="937"/>
      <c r="K19" s="940"/>
      <c r="L19" s="594" t="str">
        <f>mergeValue(A19) &amp;"."&amp; mergeValue(B19)</f>
        <v>1.1</v>
      </c>
      <c r="M19" s="547" t="s">
        <v>16</v>
      </c>
      <c r="N19" s="581"/>
      <c r="O19" s="1246"/>
      <c r="P19" s="1246"/>
      <c r="Q19" s="1246"/>
      <c r="R19" s="1246"/>
      <c r="S19" s="1246"/>
      <c r="T19" s="1246"/>
      <c r="U19" s="1246"/>
      <c r="V19" s="1246"/>
      <c r="W19" s="631" t="s">
        <v>477</v>
      </c>
    </row>
    <row r="20" spans="1:34" ht="22.5">
      <c r="A20" s="1205"/>
      <c r="B20" s="1205"/>
      <c r="C20" s="1205">
        <v>1</v>
      </c>
      <c r="D20" s="941"/>
      <c r="E20" s="943"/>
      <c r="F20" s="943"/>
      <c r="G20" s="943"/>
      <c r="H20" s="943"/>
      <c r="I20" s="945"/>
      <c r="J20" s="937"/>
      <c r="K20" s="940"/>
      <c r="L20" s="594" t="str">
        <f>mergeValue(A20) &amp;"."&amp; mergeValue(B20)&amp;"."&amp; mergeValue(C20)</f>
        <v>1.1.1</v>
      </c>
      <c r="M20" s="548" t="s">
        <v>7</v>
      </c>
      <c r="N20" s="581"/>
      <c r="O20" s="1246"/>
      <c r="P20" s="1246"/>
      <c r="Q20" s="1246"/>
      <c r="R20" s="1246"/>
      <c r="S20" s="1246"/>
      <c r="T20" s="1246"/>
      <c r="U20" s="1246"/>
      <c r="V20" s="1246"/>
      <c r="W20" s="631" t="s">
        <v>633</v>
      </c>
    </row>
    <row r="21" spans="1:34" ht="22.5">
      <c r="A21" s="1205"/>
      <c r="B21" s="1205"/>
      <c r="C21" s="1205"/>
      <c r="D21" s="1205">
        <v>1</v>
      </c>
      <c r="E21" s="943"/>
      <c r="F21" s="943"/>
      <c r="G21" s="943"/>
      <c r="H21" s="943"/>
      <c r="I21" s="945"/>
      <c r="J21" s="937"/>
      <c r="K21" s="940"/>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4" ht="11.25" hidden="1" customHeight="1">
      <c r="A22" s="1205"/>
      <c r="B22" s="1205"/>
      <c r="C22" s="1205"/>
      <c r="D22" s="1205"/>
      <c r="E22" s="1205">
        <v>1</v>
      </c>
      <c r="F22" s="943"/>
      <c r="G22" s="943"/>
      <c r="H22" s="941">
        <v>1</v>
      </c>
      <c r="I22" s="1205">
        <v>1</v>
      </c>
      <c r="J22" s="943"/>
      <c r="K22" s="948"/>
      <c r="L22" s="594"/>
      <c r="M22" s="555"/>
      <c r="N22" s="582"/>
      <c r="O22" s="632"/>
      <c r="P22" s="632"/>
      <c r="Q22" s="632"/>
      <c r="R22" s="632"/>
      <c r="S22" s="632"/>
      <c r="T22" s="632"/>
      <c r="U22" s="632"/>
      <c r="V22" s="509"/>
      <c r="W22" s="560"/>
    </row>
    <row r="23" spans="1:34" ht="90">
      <c r="A23" s="1205"/>
      <c r="B23" s="1205"/>
      <c r="C23" s="1205"/>
      <c r="D23" s="1205"/>
      <c r="E23" s="1205"/>
      <c r="F23" s="1205">
        <v>1</v>
      </c>
      <c r="G23" s="941"/>
      <c r="H23" s="941"/>
      <c r="I23" s="1205"/>
      <c r="J23" s="1205">
        <v>1</v>
      </c>
      <c r="K23" s="949"/>
      <c r="L23" s="594" t="str">
        <f>mergeValue(A23) &amp;"."&amp; mergeValue(B23)&amp;"."&amp; mergeValue(C23)&amp;"."&amp; mergeValue(D23)&amp;"."&amp;  mergeValue(F23)</f>
        <v>1.1.1.1.1</v>
      </c>
      <c r="M23" s="556" t="s">
        <v>10</v>
      </c>
      <c r="N23" s="582"/>
      <c r="O23" s="1207"/>
      <c r="P23" s="1207"/>
      <c r="Q23" s="1207"/>
      <c r="R23" s="1207"/>
      <c r="S23" s="1207"/>
      <c r="T23" s="1207"/>
      <c r="U23" s="1207"/>
      <c r="V23" s="1207"/>
      <c r="W23" s="631" t="s">
        <v>635</v>
      </c>
      <c r="Y23" s="505" t="str">
        <f>strCheckUnique(Z23:Z26)</f>
        <v/>
      </c>
      <c r="AA23" s="505"/>
    </row>
    <row r="24" spans="1:34" ht="189" customHeight="1">
      <c r="A24" s="1205"/>
      <c r="B24" s="1205"/>
      <c r="C24" s="1205"/>
      <c r="D24" s="1205"/>
      <c r="E24" s="1205"/>
      <c r="F24" s="1205"/>
      <c r="G24" s="941">
        <v>1</v>
      </c>
      <c r="H24" s="941"/>
      <c r="I24" s="1205"/>
      <c r="J24" s="1205"/>
      <c r="K24" s="949">
        <v>1</v>
      </c>
      <c r="L24" s="594" t="str">
        <f>mergeValue(A24) &amp;"."&amp; mergeValue(B24)&amp;"."&amp; mergeValue(C24)&amp;"."&amp; mergeValue(D24)&amp;"."&amp; mergeValue(F24)&amp;"."&amp; mergeValue(G24)</f>
        <v>1.1.1.1.1.1</v>
      </c>
      <c r="M24" s="1070"/>
      <c r="N24" s="587"/>
      <c r="O24" s="563"/>
      <c r="P24" s="563"/>
      <c r="Q24" s="1095"/>
      <c r="R24" s="1247"/>
      <c r="S24" s="1212" t="s">
        <v>84</v>
      </c>
      <c r="T24" s="1247"/>
      <c r="U24" s="1212" t="s">
        <v>85</v>
      </c>
      <c r="V24" s="579"/>
      <c r="W24" s="1222" t="s">
        <v>659</v>
      </c>
      <c r="X24" s="501" t="str">
        <f>strCheckDate(O25:V25)</f>
        <v/>
      </c>
      <c r="Y24" s="505"/>
      <c r="Z24" s="505" t="str">
        <f>IF(M24="","",M24 )</f>
        <v/>
      </c>
      <c r="AA24" s="505"/>
      <c r="AB24" s="505"/>
      <c r="AC24" s="505"/>
    </row>
    <row r="25" spans="1:34" ht="11.25" hidden="1">
      <c r="A25" s="1205"/>
      <c r="B25" s="1205"/>
      <c r="C25" s="1205"/>
      <c r="D25" s="1205"/>
      <c r="E25" s="1205"/>
      <c r="F25" s="1205"/>
      <c r="G25" s="941"/>
      <c r="H25" s="941"/>
      <c r="I25" s="1205"/>
      <c r="J25" s="1205"/>
      <c r="K25" s="949"/>
      <c r="L25" s="601"/>
      <c r="M25" s="647"/>
      <c r="N25" s="587"/>
      <c r="O25" s="563"/>
      <c r="P25" s="563"/>
      <c r="Q25" s="585" t="str">
        <f>R24 &amp; "-" &amp; T24</f>
        <v>-</v>
      </c>
      <c r="R25" s="1211"/>
      <c r="S25" s="1212"/>
      <c r="T25" s="1211"/>
      <c r="U25" s="1212"/>
      <c r="V25" s="579"/>
      <c r="W25" s="1223"/>
    </row>
    <row r="26" spans="1:34" s="476" customFormat="1" ht="15" customHeight="1">
      <c r="A26" s="1205"/>
      <c r="B26" s="1205"/>
      <c r="C26" s="1205"/>
      <c r="D26" s="1205"/>
      <c r="E26" s="1205"/>
      <c r="F26" s="1205"/>
      <c r="G26" s="943"/>
      <c r="H26" s="941"/>
      <c r="I26" s="1205"/>
      <c r="J26" s="1205"/>
      <c r="K26" s="948"/>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4" s="476" customFormat="1" ht="15" customHeight="1">
      <c r="A27" s="1205"/>
      <c r="B27" s="1205"/>
      <c r="C27" s="1205"/>
      <c r="D27" s="1205"/>
      <c r="E27" s="1205"/>
      <c r="F27" s="943"/>
      <c r="G27" s="943"/>
      <c r="H27" s="941"/>
      <c r="I27" s="120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5"/>
      <c r="B28" s="1205"/>
      <c r="C28" s="1205"/>
      <c r="D28" s="120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5"/>
      <c r="B29" s="1205"/>
      <c r="C29" s="120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5"/>
      <c r="B30" s="120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9" t="s">
        <v>491</v>
      </c>
      <c r="G2" s="1200"/>
      <c r="H2" s="1201"/>
      <c r="I2" s="641"/>
    </row>
    <row r="3" spans="1:20" ht="3" customHeight="1"/>
    <row r="4" spans="1:20" s="571" customFormat="1" ht="11.25">
      <c r="A4" s="591"/>
      <c r="B4" s="591"/>
      <c r="C4" s="591"/>
      <c r="D4" s="591"/>
      <c r="F4" s="1160" t="s">
        <v>454</v>
      </c>
      <c r="G4" s="1160"/>
      <c r="H4" s="1160"/>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15.12.2020</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9" t="s">
        <v>657</v>
      </c>
      <c r="M5" s="1219"/>
      <c r="N5" s="1219"/>
      <c r="O5" s="1219"/>
      <c r="P5" s="1219"/>
      <c r="Q5" s="1219"/>
      <c r="R5" s="1219"/>
      <c r="S5" s="1219"/>
      <c r="T5" s="1219"/>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1" t="str">
        <f>IF(NameOrPr_ch="",IF(NameOrPr="","",NameOrPr),NameOrPr_ch)</f>
        <v>Департамент ценового и тарифного регулирования Самарской области</v>
      </c>
      <c r="P7" s="1252"/>
      <c r="Q7" s="1252"/>
      <c r="R7" s="1252"/>
      <c r="S7" s="1252"/>
      <c r="T7" s="1253"/>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1" t="str">
        <f>IF(datePr_ch="",IF(datePr="","",datePr),datePr_ch)</f>
        <v>15.12.2020</v>
      </c>
      <c r="P8" s="1252"/>
      <c r="Q8" s="1252"/>
      <c r="R8" s="1252"/>
      <c r="S8" s="1252"/>
      <c r="T8" s="1253"/>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1" t="str">
        <f>IF(numberPr_ch="",IF(numberPr="","",numberPr),numberPr_ch)</f>
        <v>738</v>
      </c>
      <c r="P9" s="1252"/>
      <c r="Q9" s="1252"/>
      <c r="R9" s="1252"/>
      <c r="S9" s="1252"/>
      <c r="T9" s="1253"/>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1" t="str">
        <f>IF(IstPub_ch="",IF(IstPub="","",IstPub),IstPub_ch)</f>
        <v>Сайт Правительства Самарской области</v>
      </c>
      <c r="P10" s="1252"/>
      <c r="Q10" s="1252"/>
      <c r="R10" s="1252"/>
      <c r="S10" s="1252"/>
      <c r="T10" s="1253"/>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60" t="s">
        <v>454</v>
      </c>
      <c r="M13" s="1160"/>
      <c r="N13" s="1160"/>
      <c r="O13" s="1160"/>
      <c r="P13" s="1160"/>
      <c r="Q13" s="1160"/>
      <c r="R13" s="1160"/>
      <c r="S13" s="1160"/>
      <c r="T13" s="1160"/>
      <c r="U13" s="1160"/>
      <c r="V13" s="1160"/>
      <c r="W13" s="1160" t="s">
        <v>455</v>
      </c>
    </row>
    <row r="14" spans="1:34" ht="14.25" customHeight="1">
      <c r="J14" s="482"/>
      <c r="K14" s="482"/>
      <c r="L14" s="1232" t="s">
        <v>92</v>
      </c>
      <c r="M14" s="1232" t="s">
        <v>639</v>
      </c>
      <c r="N14" s="522"/>
      <c r="O14" s="1233" t="s">
        <v>641</v>
      </c>
      <c r="P14" s="1234"/>
      <c r="Q14" s="1234"/>
      <c r="R14" s="1234"/>
      <c r="S14" s="1234"/>
      <c r="T14" s="1235"/>
      <c r="U14" s="1216" t="s">
        <v>341</v>
      </c>
      <c r="V14" s="1229" t="s">
        <v>275</v>
      </c>
      <c r="W14" s="1160"/>
    </row>
    <row r="15" spans="1:34" s="524" customFormat="1" ht="14.25" customHeight="1">
      <c r="A15" s="586"/>
      <c r="B15" s="586"/>
      <c r="C15" s="586"/>
      <c r="D15" s="586"/>
      <c r="E15" s="586"/>
      <c r="F15" s="586"/>
      <c r="G15" s="592"/>
      <c r="H15" s="592"/>
      <c r="I15" s="532"/>
      <c r="J15" s="530"/>
      <c r="K15" s="530"/>
      <c r="L15" s="1232"/>
      <c r="M15" s="1232"/>
      <c r="N15" s="522"/>
      <c r="O15" s="1238" t="s">
        <v>772</v>
      </c>
      <c r="P15" s="1236" t="s">
        <v>271</v>
      </c>
      <c r="Q15" s="1237"/>
      <c r="R15" s="1214" t="s">
        <v>654</v>
      </c>
      <c r="S15" s="1214"/>
      <c r="T15" s="1215"/>
      <c r="U15" s="1217"/>
      <c r="V15" s="1230"/>
      <c r="W15" s="1160"/>
      <c r="X15" s="586"/>
      <c r="Y15" s="586"/>
      <c r="Z15" s="586"/>
      <c r="AA15" s="586"/>
      <c r="AB15" s="586"/>
      <c r="AC15" s="586"/>
      <c r="AD15" s="586"/>
      <c r="AE15" s="586"/>
      <c r="AF15" s="586"/>
      <c r="AG15" s="586"/>
      <c r="AH15" s="586"/>
    </row>
    <row r="16" spans="1:34" ht="33.75">
      <c r="J16" s="482"/>
      <c r="K16" s="482"/>
      <c r="L16" s="1232"/>
      <c r="M16" s="1232"/>
      <c r="N16" s="521"/>
      <c r="O16" s="1239"/>
      <c r="P16" s="536" t="s">
        <v>765</v>
      </c>
      <c r="Q16" s="536" t="s">
        <v>766</v>
      </c>
      <c r="R16" s="537" t="s">
        <v>274</v>
      </c>
      <c r="S16" s="1227" t="s">
        <v>273</v>
      </c>
      <c r="T16" s="1228"/>
      <c r="U16" s="1218"/>
      <c r="V16" s="1231"/>
      <c r="W16" s="1160"/>
    </row>
    <row r="17" spans="1:35">
      <c r="J17" s="482"/>
      <c r="K17" s="490">
        <v>1</v>
      </c>
      <c r="L17" s="526" t="s">
        <v>93</v>
      </c>
      <c r="M17" s="526" t="s">
        <v>49</v>
      </c>
      <c r="N17" s="497" t="s">
        <v>49</v>
      </c>
      <c r="O17" s="488">
        <f ca="1">OFFSET(O17,0,-1)+1</f>
        <v>3</v>
      </c>
      <c r="P17" s="488">
        <f ca="1">OFFSET(P17,0,-1)+1</f>
        <v>4</v>
      </c>
      <c r="Q17" s="488">
        <f ca="1">OFFSET(Q17,0,-1)+1</f>
        <v>5</v>
      </c>
      <c r="R17" s="488">
        <f ca="1">OFFSET(R17,0,-1)+1</f>
        <v>6</v>
      </c>
      <c r="S17" s="1221">
        <f ca="1">OFFSET(S17,0,-1)+1</f>
        <v>7</v>
      </c>
      <c r="T17" s="1221"/>
      <c r="U17" s="488">
        <f ca="1">OFFSET(U17,0,-2)+1</f>
        <v>8</v>
      </c>
      <c r="V17" s="652">
        <f ca="1">OFFSET(V17,0,-1)</f>
        <v>8</v>
      </c>
      <c r="W17" s="488">
        <f ca="1">OFFSET(W17,0,-1)+1</f>
        <v>9</v>
      </c>
    </row>
    <row r="18" spans="1:35" ht="22.5">
      <c r="A18" s="1205">
        <v>1</v>
      </c>
      <c r="B18" s="959"/>
      <c r="C18" s="959"/>
      <c r="D18" s="959"/>
      <c r="E18" s="960"/>
      <c r="F18" s="961"/>
      <c r="G18" s="961"/>
      <c r="H18" s="961"/>
      <c r="I18" s="962"/>
      <c r="J18" s="957"/>
      <c r="K18" s="964"/>
      <c r="L18" s="594">
        <f>mergeValue(A18)</f>
        <v>1</v>
      </c>
      <c r="M18" s="642" t="s">
        <v>20</v>
      </c>
      <c r="N18" s="581"/>
      <c r="O18" s="1246"/>
      <c r="P18" s="1246"/>
      <c r="Q18" s="1246"/>
      <c r="R18" s="1246"/>
      <c r="S18" s="1246"/>
      <c r="T18" s="1246"/>
      <c r="U18" s="1246"/>
      <c r="V18" s="1246"/>
      <c r="W18" s="631" t="s">
        <v>658</v>
      </c>
    </row>
    <row r="19" spans="1:35" ht="22.5">
      <c r="A19" s="1205"/>
      <c r="B19" s="1205">
        <v>1</v>
      </c>
      <c r="C19" s="959"/>
      <c r="D19" s="959"/>
      <c r="E19" s="961"/>
      <c r="F19" s="961"/>
      <c r="G19" s="961"/>
      <c r="H19" s="961"/>
      <c r="I19" s="956"/>
      <c r="J19" s="955"/>
      <c r="K19" s="958"/>
      <c r="L19" s="594" t="str">
        <f>mergeValue(A19) &amp;"."&amp; mergeValue(B19)</f>
        <v>1.1</v>
      </c>
      <c r="M19" s="547" t="s">
        <v>16</v>
      </c>
      <c r="N19" s="581"/>
      <c r="O19" s="1246"/>
      <c r="P19" s="1246"/>
      <c r="Q19" s="1246"/>
      <c r="R19" s="1246"/>
      <c r="S19" s="1246"/>
      <c r="T19" s="1246"/>
      <c r="U19" s="1246"/>
      <c r="V19" s="1246"/>
      <c r="W19" s="631" t="s">
        <v>477</v>
      </c>
    </row>
    <row r="20" spans="1:35" ht="22.5">
      <c r="A20" s="1205"/>
      <c r="B20" s="1205"/>
      <c r="C20" s="1205">
        <v>1</v>
      </c>
      <c r="D20" s="959"/>
      <c r="E20" s="961"/>
      <c r="F20" s="961"/>
      <c r="G20" s="961"/>
      <c r="H20" s="961"/>
      <c r="I20" s="963"/>
      <c r="J20" s="955"/>
      <c r="K20" s="958"/>
      <c r="L20" s="594" t="str">
        <f>mergeValue(A20) &amp;"."&amp; mergeValue(B20)&amp;"."&amp; mergeValue(C20)</f>
        <v>1.1.1</v>
      </c>
      <c r="M20" s="548" t="s">
        <v>7</v>
      </c>
      <c r="N20" s="581"/>
      <c r="O20" s="1246"/>
      <c r="P20" s="1246"/>
      <c r="Q20" s="1246"/>
      <c r="R20" s="1246"/>
      <c r="S20" s="1246"/>
      <c r="T20" s="1246"/>
      <c r="U20" s="1246"/>
      <c r="V20" s="1246"/>
      <c r="W20" s="631" t="s">
        <v>633</v>
      </c>
    </row>
    <row r="21" spans="1:35" ht="22.5">
      <c r="A21" s="1205"/>
      <c r="B21" s="1205"/>
      <c r="C21" s="1205"/>
      <c r="D21" s="1205">
        <v>1</v>
      </c>
      <c r="E21" s="961"/>
      <c r="F21" s="961"/>
      <c r="G21" s="961"/>
      <c r="H21" s="961"/>
      <c r="I21" s="963"/>
      <c r="J21" s="955"/>
      <c r="K21" s="958"/>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5" ht="11.25" hidden="1" customHeight="1">
      <c r="A22" s="1205"/>
      <c r="B22" s="1205"/>
      <c r="C22" s="1205"/>
      <c r="D22" s="1205"/>
      <c r="E22" s="1205">
        <v>1</v>
      </c>
      <c r="F22" s="961"/>
      <c r="G22" s="961"/>
      <c r="H22" s="959">
        <v>1</v>
      </c>
      <c r="I22" s="1205">
        <v>1</v>
      </c>
      <c r="J22" s="961"/>
      <c r="K22" s="966"/>
      <c r="L22" s="594"/>
      <c r="M22" s="555"/>
      <c r="N22" s="582"/>
      <c r="O22" s="632"/>
      <c r="P22" s="632"/>
      <c r="Q22" s="632"/>
      <c r="R22" s="632"/>
      <c r="S22" s="632"/>
      <c r="T22" s="632"/>
      <c r="U22" s="632"/>
      <c r="V22" s="509"/>
      <c r="W22" s="560"/>
    </row>
    <row r="23" spans="1:35" ht="90">
      <c r="A23" s="1205"/>
      <c r="B23" s="1205"/>
      <c r="C23" s="1205"/>
      <c r="D23" s="1205"/>
      <c r="E23" s="1205"/>
      <c r="F23" s="1205">
        <v>1</v>
      </c>
      <c r="G23" s="959"/>
      <c r="H23" s="959"/>
      <c r="I23" s="1205"/>
      <c r="J23" s="1205">
        <v>1</v>
      </c>
      <c r="K23" s="967"/>
      <c r="L23" s="594" t="str">
        <f>mergeValue(A23) &amp;"."&amp; mergeValue(B23)&amp;"."&amp; mergeValue(C23)&amp;"."&amp; mergeValue(D23)&amp;"."&amp;  mergeValue(F23)</f>
        <v>1.1.1.1.1</v>
      </c>
      <c r="M23" s="556" t="s">
        <v>10</v>
      </c>
      <c r="N23" s="582"/>
      <c r="O23" s="1207"/>
      <c r="P23" s="1207"/>
      <c r="Q23" s="1207"/>
      <c r="R23" s="1207"/>
      <c r="S23" s="1207"/>
      <c r="T23" s="1207"/>
      <c r="U23" s="1207"/>
      <c r="V23" s="1207"/>
      <c r="W23" s="631" t="s">
        <v>635</v>
      </c>
      <c r="Y23" s="505" t="str">
        <f>strCheckUnique(Z23:Z26)</f>
        <v/>
      </c>
      <c r="AA23" s="505"/>
    </row>
    <row r="24" spans="1:35" ht="189" customHeight="1">
      <c r="A24" s="1205"/>
      <c r="B24" s="1205"/>
      <c r="C24" s="1205"/>
      <c r="D24" s="1205"/>
      <c r="E24" s="1205"/>
      <c r="F24" s="1205"/>
      <c r="G24" s="959">
        <v>1</v>
      </c>
      <c r="H24" s="959"/>
      <c r="I24" s="1205"/>
      <c r="J24" s="1205"/>
      <c r="K24" s="967">
        <v>1</v>
      </c>
      <c r="L24" s="594" t="str">
        <f>mergeValue(A24) &amp;"."&amp; mergeValue(B24)&amp;"."&amp; mergeValue(C24)&amp;"."&amp; mergeValue(D24)&amp;"."&amp; mergeValue(F24)&amp;"."&amp; mergeValue(G24)</f>
        <v>1.1.1.1.1.1</v>
      </c>
      <c r="M24" s="1070"/>
      <c r="N24" s="587"/>
      <c r="O24" s="563"/>
      <c r="P24" s="563"/>
      <c r="Q24" s="1095"/>
      <c r="R24" s="1247"/>
      <c r="S24" s="1212" t="s">
        <v>84</v>
      </c>
      <c r="T24" s="1247"/>
      <c r="U24" s="1212" t="s">
        <v>85</v>
      </c>
      <c r="V24" s="579"/>
      <c r="W24" s="1222" t="s">
        <v>659</v>
      </c>
      <c r="X24" s="501" t="str">
        <f>strCheckDate(O25:V25)</f>
        <v/>
      </c>
      <c r="Y24" s="505"/>
      <c r="Z24" s="505" t="str">
        <f>IF(M24="","",M24 )</f>
        <v/>
      </c>
      <c r="AA24" s="505"/>
      <c r="AB24" s="505"/>
      <c r="AC24" s="505"/>
    </row>
    <row r="25" spans="1:35" ht="11.25" hidden="1">
      <c r="A25" s="1205"/>
      <c r="B25" s="1205"/>
      <c r="C25" s="1205"/>
      <c r="D25" s="1205"/>
      <c r="E25" s="1205"/>
      <c r="F25" s="1205"/>
      <c r="G25" s="959"/>
      <c r="H25" s="959"/>
      <c r="I25" s="1205"/>
      <c r="J25" s="1205"/>
      <c r="K25" s="967"/>
      <c r="L25" s="601"/>
      <c r="M25" s="647"/>
      <c r="N25" s="587"/>
      <c r="O25" s="563"/>
      <c r="P25" s="563"/>
      <c r="Q25" s="585" t="str">
        <f>R24 &amp; "-" &amp; T24</f>
        <v>-</v>
      </c>
      <c r="R25" s="1211"/>
      <c r="S25" s="1212"/>
      <c r="T25" s="1211"/>
      <c r="U25" s="1212"/>
      <c r="V25" s="579"/>
      <c r="W25" s="1223"/>
    </row>
    <row r="26" spans="1:35" s="476" customFormat="1" ht="15" customHeight="1">
      <c r="A26" s="1205"/>
      <c r="B26" s="1205"/>
      <c r="C26" s="1205"/>
      <c r="D26" s="1205"/>
      <c r="E26" s="1205"/>
      <c r="F26" s="1205"/>
      <c r="G26" s="961"/>
      <c r="H26" s="959"/>
      <c r="I26" s="1205"/>
      <c r="J26" s="1205"/>
      <c r="K26" s="966"/>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5" s="476" customFormat="1" ht="15" customHeight="1">
      <c r="A27" s="1205"/>
      <c r="B27" s="1205"/>
      <c r="C27" s="1205"/>
      <c r="D27" s="1205"/>
      <c r="E27" s="1205"/>
      <c r="F27" s="961"/>
      <c r="G27" s="961"/>
      <c r="H27" s="959"/>
      <c r="I27" s="120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5"/>
      <c r="B28" s="1205"/>
      <c r="C28" s="1205"/>
      <c r="D28" s="120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5"/>
      <c r="B29" s="1205"/>
      <c r="C29" s="120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5"/>
      <c r="B30" s="120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491</v>
      </c>
      <c r="G2" s="1200"/>
      <c r="H2" s="1201"/>
      <c r="I2" s="435"/>
    </row>
    <row r="3" spans="1:20" ht="3" customHeight="1"/>
    <row r="4" spans="1:20" s="190" customFormat="1" ht="11.25">
      <c r="A4" s="214"/>
      <c r="B4" s="214"/>
      <c r="C4" s="214"/>
      <c r="D4" s="214"/>
      <c r="F4" s="1160" t="s">
        <v>454</v>
      </c>
      <c r="G4" s="1160"/>
      <c r="H4" s="1160"/>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15.12.2020</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9" t="s">
        <v>666</v>
      </c>
      <c r="M5" s="1219"/>
      <c r="N5" s="1219"/>
      <c r="O5" s="1219"/>
      <c r="P5" s="1219"/>
      <c r="Q5" s="1219"/>
      <c r="R5" s="1219"/>
      <c r="S5" s="1219"/>
      <c r="T5" s="1219"/>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1" t="str">
        <f>IF(NameOrPr_ch="",IF(NameOrPr="","",NameOrPr),NameOrPr_ch)</f>
        <v>Департамент ценового и тарифного регулирования Самарской области</v>
      </c>
      <c r="P7" s="1252"/>
      <c r="Q7" s="1252"/>
      <c r="R7" s="1252"/>
      <c r="S7" s="1252"/>
      <c r="T7" s="1253"/>
      <c r="U7" s="670"/>
      <c r="V7" s="525"/>
      <c r="AC7" s="586"/>
      <c r="AD7" s="586"/>
      <c r="AE7" s="586"/>
      <c r="AF7" s="586"/>
      <c r="AG7" s="586"/>
    </row>
    <row r="8" spans="1:33" s="492" customFormat="1" ht="18.75">
      <c r="A8" s="506"/>
      <c r="B8" s="506"/>
      <c r="C8" s="506"/>
      <c r="D8" s="506"/>
      <c r="E8" s="506"/>
      <c r="F8" s="506"/>
      <c r="G8" s="506"/>
      <c r="H8" s="506"/>
      <c r="L8" s="500"/>
      <c r="M8" s="618" t="s">
        <v>596</v>
      </c>
      <c r="N8" s="667"/>
      <c r="O8" s="1251" t="str">
        <f>IF(datePr_ch="",IF(datePr="","",datePr),datePr_ch)</f>
        <v>15.12.2020</v>
      </c>
      <c r="P8" s="1252"/>
      <c r="Q8" s="1252"/>
      <c r="R8" s="1252"/>
      <c r="S8" s="1252"/>
      <c r="T8" s="1253"/>
      <c r="U8" s="668"/>
      <c r="V8" s="487"/>
      <c r="AC8" s="506"/>
      <c r="AD8" s="506"/>
      <c r="AE8" s="506"/>
      <c r="AF8" s="506"/>
      <c r="AG8" s="506"/>
    </row>
    <row r="9" spans="1:33" s="492" customFormat="1" ht="18.75">
      <c r="A9" s="506"/>
      <c r="B9" s="506"/>
      <c r="C9" s="506"/>
      <c r="D9" s="506"/>
      <c r="E9" s="506"/>
      <c r="F9" s="506"/>
      <c r="G9" s="506"/>
      <c r="H9" s="506"/>
      <c r="L9" s="553"/>
      <c r="M9" s="618" t="s">
        <v>595</v>
      </c>
      <c r="N9" s="667"/>
      <c r="O9" s="1251" t="str">
        <f>IF(numberPr_ch="",IF(numberPr="","",numberPr),numberPr_ch)</f>
        <v>738</v>
      </c>
      <c r="P9" s="1252"/>
      <c r="Q9" s="1252"/>
      <c r="R9" s="1252"/>
      <c r="S9" s="1252"/>
      <c r="T9" s="1253"/>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1" t="str">
        <f>IF(IstPub_ch="",IF(IstPub="","",IstPub),IstPub_ch)</f>
        <v>Сайт Правительства Самарской области</v>
      </c>
      <c r="P10" s="1252"/>
      <c r="Q10" s="1252"/>
      <c r="R10" s="1252"/>
      <c r="S10" s="1252"/>
      <c r="T10" s="1253"/>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5"/>
      <c r="P12" s="1245"/>
      <c r="Q12" s="1245"/>
      <c r="R12" s="1245"/>
      <c r="S12" s="1245"/>
      <c r="T12" s="1245"/>
      <c r="U12" s="1245"/>
      <c r="V12" s="1245"/>
      <c r="W12" s="1245"/>
      <c r="X12" s="1245"/>
      <c r="Y12" s="1245"/>
      <c r="Z12" s="1245"/>
    </row>
    <row r="13" spans="1:33" ht="14.25" customHeight="1">
      <c r="J13" s="482"/>
      <c r="K13" s="482"/>
      <c r="L13" s="1232" t="s">
        <v>454</v>
      </c>
      <c r="M13" s="1232"/>
      <c r="N13" s="1232"/>
      <c r="O13" s="1232"/>
      <c r="P13" s="1232"/>
      <c r="Q13" s="1232"/>
      <c r="R13" s="1232"/>
      <c r="S13" s="1232"/>
      <c r="T13" s="1232"/>
      <c r="U13" s="1232"/>
      <c r="V13" s="1232"/>
      <c r="W13" s="1232"/>
      <c r="X13" s="1232"/>
      <c r="Y13" s="1232"/>
      <c r="Z13" s="1232"/>
      <c r="AA13" s="1232"/>
      <c r="AB13" s="1160" t="s">
        <v>455</v>
      </c>
    </row>
    <row r="14" spans="1:33" ht="14.25" customHeight="1">
      <c r="J14" s="482"/>
      <c r="K14" s="482"/>
      <c r="L14" s="1232" t="s">
        <v>92</v>
      </c>
      <c r="M14" s="1232" t="s">
        <v>639</v>
      </c>
      <c r="N14" s="579"/>
      <c r="O14" s="1160" t="s">
        <v>641</v>
      </c>
      <c r="P14" s="1160"/>
      <c r="Q14" s="1160"/>
      <c r="R14" s="1160"/>
      <c r="S14" s="1160"/>
      <c r="T14" s="1160"/>
      <c r="U14" s="1160"/>
      <c r="V14" s="1160"/>
      <c r="W14" s="1160"/>
      <c r="X14" s="1160"/>
      <c r="Y14" s="1160"/>
      <c r="Z14" s="1232" t="s">
        <v>341</v>
      </c>
      <c r="AA14" s="1244" t="s">
        <v>275</v>
      </c>
      <c r="AB14" s="1160"/>
    </row>
    <row r="15" spans="1:33" s="524" customFormat="1" ht="14.25" customHeight="1">
      <c r="A15" s="586"/>
      <c r="B15" s="586"/>
      <c r="C15" s="586"/>
      <c r="D15" s="586"/>
      <c r="E15" s="586"/>
      <c r="F15" s="586"/>
      <c r="G15" s="592"/>
      <c r="H15" s="592"/>
      <c r="I15" s="532"/>
      <c r="J15" s="530"/>
      <c r="K15" s="530"/>
      <c r="L15" s="1232"/>
      <c r="M15" s="1232"/>
      <c r="N15" s="579"/>
      <c r="O15" s="1260" t="s">
        <v>667</v>
      </c>
      <c r="P15" s="1260" t="s">
        <v>620</v>
      </c>
      <c r="Q15" s="1260" t="s">
        <v>621</v>
      </c>
      <c r="R15" s="1260" t="s">
        <v>271</v>
      </c>
      <c r="S15" s="1260"/>
      <c r="T15" s="1260" t="s">
        <v>271</v>
      </c>
      <c r="U15" s="1260"/>
      <c r="V15" s="653"/>
      <c r="W15" s="1259" t="s">
        <v>654</v>
      </c>
      <c r="X15" s="1259"/>
      <c r="Y15" s="1259"/>
      <c r="Z15" s="1232"/>
      <c r="AA15" s="1244"/>
      <c r="AB15" s="1160"/>
      <c r="AC15" s="586"/>
      <c r="AD15" s="586"/>
      <c r="AE15" s="586"/>
      <c r="AF15" s="586"/>
      <c r="AG15" s="586"/>
    </row>
    <row r="16" spans="1:33" ht="56.25" customHeight="1">
      <c r="J16" s="482"/>
      <c r="K16" s="482"/>
      <c r="L16" s="1232"/>
      <c r="M16" s="1232"/>
      <c r="N16" s="579"/>
      <c r="O16" s="1260"/>
      <c r="P16" s="1260"/>
      <c r="Q16" s="1260"/>
      <c r="R16" s="536" t="s">
        <v>622</v>
      </c>
      <c r="S16" s="536" t="s">
        <v>623</v>
      </c>
      <c r="T16" s="536" t="s">
        <v>624</v>
      </c>
      <c r="U16" s="536" t="s">
        <v>625</v>
      </c>
      <c r="V16" s="536"/>
      <c r="W16" s="537" t="s">
        <v>274</v>
      </c>
      <c r="X16" s="1256" t="s">
        <v>273</v>
      </c>
      <c r="Y16" s="1256"/>
      <c r="Z16" s="1232"/>
      <c r="AA16" s="1244"/>
      <c r="AB16" s="1160"/>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1">
        <f ca="1">OFFSET(X17,0,-1)+1</f>
        <v>11</v>
      </c>
      <c r="Y17" s="1221"/>
      <c r="Z17" s="488">
        <f ca="1">OFFSET(Z17,0,-2)+1</f>
        <v>12</v>
      </c>
      <c r="AB17" s="488">
        <f ca="1">OFFSET(AB17,0,-2)+1</f>
        <v>13</v>
      </c>
    </row>
    <row r="18" spans="1:33" ht="22.5">
      <c r="A18" s="1205">
        <v>1</v>
      </c>
      <c r="B18" s="1054"/>
      <c r="C18" s="1054"/>
      <c r="D18" s="1054"/>
      <c r="E18" s="1055"/>
      <c r="F18" s="1056"/>
      <c r="G18" s="1054"/>
      <c r="H18" s="1054"/>
      <c r="I18" s="1042"/>
      <c r="J18" s="1047"/>
      <c r="K18" s="1047"/>
      <c r="L18" s="594">
        <f>mergeValue(A18)</f>
        <v>1</v>
      </c>
      <c r="M18" s="642" t="s">
        <v>20</v>
      </c>
      <c r="N18" s="581"/>
      <c r="O18" s="1246"/>
      <c r="P18" s="1246"/>
      <c r="Q18" s="1246"/>
      <c r="R18" s="1246"/>
      <c r="S18" s="1246"/>
      <c r="T18" s="1246"/>
      <c r="U18" s="1246"/>
      <c r="V18" s="1246"/>
      <c r="W18" s="1246"/>
      <c r="X18" s="1246"/>
      <c r="Y18" s="1246"/>
      <c r="Z18" s="1246"/>
      <c r="AA18" s="1246"/>
      <c r="AB18" s="631" t="s">
        <v>476</v>
      </c>
    </row>
    <row r="19" spans="1:33" ht="22.5">
      <c r="A19" s="1205"/>
      <c r="B19" s="1205">
        <v>1</v>
      </c>
      <c r="C19" s="1054"/>
      <c r="D19" s="1054"/>
      <c r="E19" s="1056"/>
      <c r="F19" s="1056"/>
      <c r="G19" s="1054"/>
      <c r="H19" s="1054"/>
      <c r="I19" s="1049"/>
      <c r="J19" s="1044"/>
      <c r="K19" s="1043"/>
      <c r="L19" s="594" t="str">
        <f>mergeValue(A19) &amp;"."&amp; mergeValue(B19)</f>
        <v>1.1</v>
      </c>
      <c r="M19" s="547" t="s">
        <v>16</v>
      </c>
      <c r="N19" s="581"/>
      <c r="O19" s="1246"/>
      <c r="P19" s="1246"/>
      <c r="Q19" s="1246"/>
      <c r="R19" s="1246"/>
      <c r="S19" s="1246"/>
      <c r="T19" s="1246"/>
      <c r="U19" s="1246"/>
      <c r="V19" s="1246"/>
      <c r="W19" s="1246"/>
      <c r="X19" s="1246"/>
      <c r="Y19" s="1246"/>
      <c r="Z19" s="1246"/>
      <c r="AA19" s="1246"/>
      <c r="AB19" s="631" t="s">
        <v>477</v>
      </c>
    </row>
    <row r="20" spans="1:33" ht="22.5">
      <c r="A20" s="1205"/>
      <c r="B20" s="1205"/>
      <c r="C20" s="1205">
        <v>1</v>
      </c>
      <c r="D20" s="1054"/>
      <c r="E20" s="1056"/>
      <c r="F20" s="1056"/>
      <c r="G20" s="1054"/>
      <c r="H20" s="1054"/>
      <c r="I20" s="1049"/>
      <c r="J20" s="1044"/>
      <c r="K20" s="1043"/>
      <c r="L20" s="594" t="str">
        <f>mergeValue(A20) &amp;"."&amp; mergeValue(B20)&amp;"."&amp; mergeValue(C20)</f>
        <v>1.1.1</v>
      </c>
      <c r="M20" s="548" t="s">
        <v>7</v>
      </c>
      <c r="N20" s="581"/>
      <c r="O20" s="1246"/>
      <c r="P20" s="1246"/>
      <c r="Q20" s="1246"/>
      <c r="R20" s="1246"/>
      <c r="S20" s="1246"/>
      <c r="T20" s="1246"/>
      <c r="U20" s="1246"/>
      <c r="V20" s="1246"/>
      <c r="W20" s="1246"/>
      <c r="X20" s="1246"/>
      <c r="Y20" s="1246"/>
      <c r="Z20" s="1246"/>
      <c r="AA20" s="1246"/>
      <c r="AB20" s="631" t="s">
        <v>633</v>
      </c>
    </row>
    <row r="21" spans="1:33" ht="22.5">
      <c r="A21" s="1205"/>
      <c r="B21" s="1205"/>
      <c r="C21" s="1205"/>
      <c r="D21" s="1205">
        <v>1</v>
      </c>
      <c r="E21" s="1056"/>
      <c r="F21" s="1056"/>
      <c r="G21" s="1054"/>
      <c r="H21" s="1054"/>
      <c r="I21" s="1049"/>
      <c r="J21" s="1044"/>
      <c r="K21" s="1043"/>
      <c r="L21" s="594" t="str">
        <f>mergeValue(A21) &amp;"."&amp; mergeValue(B21)&amp;"."&amp; mergeValue(C21)&amp;"."&amp; mergeValue(D21)</f>
        <v>1.1.1.1</v>
      </c>
      <c r="M21" s="549" t="s">
        <v>22</v>
      </c>
      <c r="N21" s="581"/>
      <c r="O21" s="1246"/>
      <c r="P21" s="1246"/>
      <c r="Q21" s="1246"/>
      <c r="R21" s="1246"/>
      <c r="S21" s="1246"/>
      <c r="T21" s="1246"/>
      <c r="U21" s="1246"/>
      <c r="V21" s="1246"/>
      <c r="W21" s="1246"/>
      <c r="X21" s="1246"/>
      <c r="Y21" s="1246"/>
      <c r="Z21" s="1246"/>
      <c r="AA21" s="1246"/>
      <c r="AB21" s="631" t="s">
        <v>634</v>
      </c>
    </row>
    <row r="22" spans="1:33" ht="0.2" customHeight="1">
      <c r="A22" s="1205"/>
      <c r="B22" s="1205"/>
      <c r="C22" s="1205"/>
      <c r="D22" s="1205"/>
      <c r="E22" s="120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5"/>
      <c r="B23" s="1205"/>
      <c r="C23" s="1205"/>
      <c r="D23" s="1205"/>
      <c r="E23" s="1205"/>
      <c r="F23" s="1205">
        <v>1</v>
      </c>
      <c r="G23" s="1054"/>
      <c r="H23" s="1054"/>
      <c r="I23" s="1257"/>
      <c r="J23" s="1044"/>
      <c r="K23" s="1043"/>
      <c r="L23" s="594" t="str">
        <f>mergeValue(A23) &amp;"."&amp; mergeValue(B23)&amp;"."&amp; mergeValue(C23)&amp;"."&amp; mergeValue(D23)&amp;"."&amp; mergeValue(F23)</f>
        <v>1.1.1.1.1</v>
      </c>
      <c r="M23" s="556" t="s">
        <v>10</v>
      </c>
      <c r="N23" s="582"/>
      <c r="O23" s="1208"/>
      <c r="P23" s="1209"/>
      <c r="Q23" s="1209"/>
      <c r="R23" s="1209"/>
      <c r="S23" s="1209"/>
      <c r="T23" s="1209"/>
      <c r="U23" s="1209"/>
      <c r="V23" s="1209"/>
      <c r="W23" s="1209"/>
      <c r="X23" s="1209"/>
      <c r="Y23" s="1209"/>
      <c r="Z23" s="1209"/>
      <c r="AA23" s="1210"/>
      <c r="AB23" s="631" t="s">
        <v>635</v>
      </c>
      <c r="AD23" s="505" t="str">
        <f>strCheckUnique(AE23:AE28)</f>
        <v/>
      </c>
      <c r="AF23" s="505"/>
    </row>
    <row r="24" spans="1:33" ht="135">
      <c r="A24" s="1205"/>
      <c r="B24" s="1205"/>
      <c r="C24" s="1205"/>
      <c r="D24" s="1205"/>
      <c r="E24" s="1205"/>
      <c r="F24" s="1205"/>
      <c r="G24" s="1205">
        <v>1</v>
      </c>
      <c r="H24" s="1054"/>
      <c r="I24" s="1257"/>
      <c r="J24" s="1258"/>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7"/>
      <c r="X24" s="1212" t="s">
        <v>84</v>
      </c>
      <c r="Y24" s="1247"/>
      <c r="Z24" s="1212"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5"/>
      <c r="B25" s="1205"/>
      <c r="C25" s="1205"/>
      <c r="D25" s="1205"/>
      <c r="E25" s="1205"/>
      <c r="F25" s="1205"/>
      <c r="G25" s="1205"/>
      <c r="H25" s="1054">
        <v>1</v>
      </c>
      <c r="I25" s="1257"/>
      <c r="J25" s="1258"/>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7"/>
      <c r="X25" s="1212"/>
      <c r="Y25" s="1247"/>
      <c r="Z25" s="1212"/>
      <c r="AA25" s="671"/>
      <c r="AB25" s="1222" t="s">
        <v>669</v>
      </c>
      <c r="AC25" s="501" t="str">
        <f>strCheckDate(O25:AA25)</f>
        <v/>
      </c>
      <c r="AF25" s="505"/>
    </row>
    <row r="26" spans="1:33" ht="14.25" hidden="1" customHeight="1">
      <c r="A26" s="1205"/>
      <c r="B26" s="1205"/>
      <c r="C26" s="1205"/>
      <c r="D26" s="1205"/>
      <c r="E26" s="1205"/>
      <c r="F26" s="1205"/>
      <c r="G26" s="1205"/>
      <c r="H26" s="1054"/>
      <c r="I26" s="1257"/>
      <c r="J26" s="1258"/>
      <c r="K26" s="1050"/>
      <c r="L26" s="601"/>
      <c r="M26" s="647"/>
      <c r="N26" s="647"/>
      <c r="O26" s="563"/>
      <c r="P26" s="494"/>
      <c r="Q26" s="494"/>
      <c r="R26" s="494"/>
      <c r="S26" s="494"/>
      <c r="T26" s="494"/>
      <c r="U26" s="560"/>
      <c r="V26" s="585"/>
      <c r="W26" s="1211"/>
      <c r="X26" s="1212"/>
      <c r="Y26" s="1211"/>
      <c r="Z26" s="1212"/>
      <c r="AA26" s="538"/>
      <c r="AB26" s="1223"/>
      <c r="AF26" s="505">
        <f ca="1">OFFSET(AF26,-1,0)</f>
        <v>0</v>
      </c>
    </row>
    <row r="27" spans="1:33" s="476" customFormat="1" ht="15" customHeight="1">
      <c r="A27" s="1205"/>
      <c r="B27" s="1205"/>
      <c r="C27" s="1205"/>
      <c r="D27" s="1205"/>
      <c r="E27" s="1205"/>
      <c r="F27" s="1205"/>
      <c r="G27" s="1205"/>
      <c r="H27" s="1054"/>
      <c r="I27" s="1257"/>
      <c r="J27" s="1258"/>
      <c r="K27" s="1051"/>
      <c r="L27" s="539"/>
      <c r="M27" s="558" t="s">
        <v>41</v>
      </c>
      <c r="N27" s="552"/>
      <c r="O27" s="546"/>
      <c r="P27" s="546"/>
      <c r="Q27" s="546"/>
      <c r="R27" s="546"/>
      <c r="S27" s="546"/>
      <c r="T27" s="546"/>
      <c r="U27" s="546"/>
      <c r="V27" s="546"/>
      <c r="W27" s="564"/>
      <c r="X27" s="565"/>
      <c r="Y27" s="564"/>
      <c r="Z27" s="552"/>
      <c r="AA27" s="561"/>
      <c r="AB27" s="1224"/>
      <c r="AC27" s="502"/>
      <c r="AD27" s="502"/>
      <c r="AE27" s="502"/>
      <c r="AF27" s="502"/>
      <c r="AG27" s="502"/>
    </row>
    <row r="28" spans="1:33" s="476" customFormat="1" ht="15" customHeight="1">
      <c r="A28" s="1205"/>
      <c r="B28" s="1205"/>
      <c r="C28" s="1205"/>
      <c r="D28" s="1205"/>
      <c r="E28" s="1205"/>
      <c r="F28" s="1205"/>
      <c r="G28" s="1054"/>
      <c r="H28" s="1054"/>
      <c r="I28" s="1257"/>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5"/>
      <c r="B29" s="1205"/>
      <c r="C29" s="1205"/>
      <c r="D29" s="1205"/>
      <c r="E29" s="120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5"/>
      <c r="B30" s="1205"/>
      <c r="C30" s="120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5"/>
      <c r="B31" s="1205"/>
      <c r="C31" s="120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5"/>
      <c r="B32" s="120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8" t="s">
        <v>672</v>
      </c>
      <c r="N36" s="1198"/>
      <c r="O36" s="1198"/>
      <c r="P36" s="1198"/>
      <c r="Q36" s="1198"/>
      <c r="R36" s="1198"/>
      <c r="S36" s="1198"/>
      <c r="T36" s="1198"/>
      <c r="U36" s="1198"/>
      <c r="V36" s="1198"/>
      <c r="W36" s="1198"/>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491</v>
      </c>
      <c r="G2" s="1200"/>
      <c r="H2" s="1201"/>
      <c r="I2" s="435"/>
    </row>
    <row r="3" spans="1:20" ht="3" customHeight="1"/>
    <row r="4" spans="1:20" s="190" customFormat="1" ht="11.25">
      <c r="A4" s="214"/>
      <c r="B4" s="214"/>
      <c r="C4" s="214"/>
      <c r="D4" s="214"/>
      <c r="F4" s="1160" t="s">
        <v>454</v>
      </c>
      <c r="G4" s="1160"/>
      <c r="H4" s="1160"/>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15.12.2020</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337"/>
      <c r="G15" s="149" t="s">
        <v>403</v>
      </c>
      <c r="H15" s="338"/>
      <c r="I15" s="339"/>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9" t="s">
        <v>674</v>
      </c>
      <c r="M5" s="1219"/>
      <c r="N5" s="1219"/>
      <c r="O5" s="1219"/>
      <c r="P5" s="1219"/>
      <c r="Q5" s="1219"/>
      <c r="R5" s="1219"/>
      <c r="S5" s="1219"/>
      <c r="T5" s="1219"/>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5" t="str">
        <f>IF(NameOrPr_ch="",IF(NameOrPr="","",NameOrPr),NameOrPr_ch)</f>
        <v>Департамент ценового и тарифного регулирования Самарской области</v>
      </c>
      <c r="O7" s="1225"/>
      <c r="P7" s="1225"/>
      <c r="Q7" s="1225"/>
      <c r="R7" s="1225"/>
      <c r="S7" s="1225"/>
      <c r="T7" s="1225"/>
      <c r="U7" s="670"/>
      <c r="AH7" s="586"/>
      <c r="AI7" s="586"/>
      <c r="AJ7" s="586"/>
      <c r="AK7" s="586"/>
    </row>
    <row r="8" spans="1:37" s="492" customFormat="1" ht="18.75">
      <c r="A8" s="506"/>
      <c r="B8" s="506"/>
      <c r="C8" s="506"/>
      <c r="D8" s="506"/>
      <c r="E8" s="506"/>
      <c r="F8" s="506"/>
      <c r="G8" s="506"/>
      <c r="H8" s="506"/>
      <c r="L8" s="500"/>
      <c r="M8" s="673" t="s">
        <v>596</v>
      </c>
      <c r="N8" s="1225" t="str">
        <f>IF(datePr_ch="",IF(datePr="","",datePr),datePr_ch)</f>
        <v>15.12.2020</v>
      </c>
      <c r="O8" s="1225"/>
      <c r="P8" s="1225"/>
      <c r="Q8" s="1225"/>
      <c r="R8" s="1225"/>
      <c r="S8" s="1225"/>
      <c r="T8" s="122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5" t="str">
        <f>IF(numberPr_ch="",IF(numberPr="","",numberPr),numberPr_ch)</f>
        <v>738</v>
      </c>
      <c r="O9" s="1225"/>
      <c r="P9" s="1225"/>
      <c r="Q9" s="1225"/>
      <c r="R9" s="1225"/>
      <c r="S9" s="1225"/>
      <c r="T9" s="122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5" t="str">
        <f>IF(IstPub_ch="",IF(IstPub="","",IstPub),IstPub_ch)</f>
        <v>Сайт Правительства Самарской области</v>
      </c>
      <c r="O10" s="1225"/>
      <c r="P10" s="1225"/>
      <c r="Q10" s="1225"/>
      <c r="R10" s="1225"/>
      <c r="S10" s="1225"/>
      <c r="T10" s="122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20"/>
      <c r="M12" s="1220"/>
      <c r="N12" s="567"/>
      <c r="O12" s="1255"/>
      <c r="P12" s="1255"/>
      <c r="Q12" s="1255"/>
      <c r="R12" s="1255"/>
      <c r="S12" s="1255"/>
      <c r="T12" s="1255"/>
      <c r="U12" s="487"/>
      <c r="AE12" s="504" t="s">
        <v>373</v>
      </c>
      <c r="AH12" s="506"/>
      <c r="AI12" s="506"/>
      <c r="AJ12" s="506"/>
      <c r="AK12" s="506"/>
    </row>
    <row r="13" spans="1:37">
      <c r="J13" s="482"/>
      <c r="K13" s="482"/>
      <c r="L13" s="478"/>
      <c r="M13" s="478"/>
      <c r="N13" s="478"/>
      <c r="O13" s="1245"/>
      <c r="P13" s="1245"/>
      <c r="Q13" s="1245"/>
      <c r="R13" s="1245"/>
      <c r="S13" s="1245"/>
      <c r="T13" s="1245"/>
      <c r="U13" s="600"/>
      <c r="Z13" s="1245"/>
      <c r="AA13" s="1245"/>
      <c r="AB13" s="1245"/>
      <c r="AC13" s="1245"/>
      <c r="AD13" s="1245"/>
      <c r="AE13" s="1245"/>
    </row>
    <row r="14" spans="1:37">
      <c r="J14" s="482"/>
      <c r="K14" s="482"/>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2"/>
      <c r="K15" s="482"/>
      <c r="L15" s="1232" t="s">
        <v>92</v>
      </c>
      <c r="M15" s="1232" t="s">
        <v>676</v>
      </c>
      <c r="N15" s="1268" t="s">
        <v>628</v>
      </c>
      <c r="O15" s="1268"/>
      <c r="P15" s="1268"/>
      <c r="Q15" s="1268"/>
      <c r="R15" s="1268" t="s">
        <v>629</v>
      </c>
      <c r="S15" s="1268"/>
      <c r="T15" s="1268"/>
      <c r="U15" s="1268"/>
      <c r="V15" s="1268" t="s">
        <v>630</v>
      </c>
      <c r="W15" s="1268"/>
      <c r="X15" s="1268"/>
      <c r="Y15" s="1268"/>
      <c r="Z15" s="1232" t="s">
        <v>641</v>
      </c>
      <c r="AA15" s="1232"/>
      <c r="AB15" s="1232"/>
      <c r="AC15" s="1232"/>
      <c r="AD15" s="1232"/>
      <c r="AE15" s="1232" t="s">
        <v>341</v>
      </c>
      <c r="AF15" s="1244" t="s">
        <v>275</v>
      </c>
      <c r="AG15" s="1160"/>
    </row>
    <row r="16" spans="1:37" s="524" customFormat="1" ht="27.75" customHeight="1">
      <c r="A16" s="586"/>
      <c r="B16" s="586"/>
      <c r="C16" s="586"/>
      <c r="D16" s="586"/>
      <c r="E16" s="586"/>
      <c r="F16" s="586"/>
      <c r="G16" s="592"/>
      <c r="H16" s="592"/>
      <c r="I16" s="532"/>
      <c r="J16" s="530"/>
      <c r="K16" s="530"/>
      <c r="L16" s="1232"/>
      <c r="M16" s="1232"/>
      <c r="N16" s="1268"/>
      <c r="O16" s="1268"/>
      <c r="P16" s="1268"/>
      <c r="Q16" s="1268"/>
      <c r="R16" s="1268"/>
      <c r="S16" s="1268"/>
      <c r="T16" s="1268"/>
      <c r="U16" s="1268"/>
      <c r="V16" s="1268"/>
      <c r="W16" s="1268"/>
      <c r="X16" s="1268"/>
      <c r="Y16" s="1268"/>
      <c r="Z16" s="1160" t="s">
        <v>679</v>
      </c>
      <c r="AA16" s="1160"/>
      <c r="AB16" s="1160" t="s">
        <v>654</v>
      </c>
      <c r="AC16" s="1160"/>
      <c r="AD16" s="1160"/>
      <c r="AE16" s="1232"/>
      <c r="AF16" s="1244"/>
      <c r="AG16" s="1160"/>
      <c r="AH16" s="586"/>
      <c r="AI16" s="586"/>
      <c r="AJ16" s="586"/>
      <c r="AK16" s="586"/>
    </row>
    <row r="17" spans="1:37" ht="14.25" customHeight="1">
      <c r="J17" s="482"/>
      <c r="K17" s="482"/>
      <c r="L17" s="1232"/>
      <c r="M17" s="1232"/>
      <c r="N17" s="1268"/>
      <c r="O17" s="1268"/>
      <c r="P17" s="1268"/>
      <c r="Q17" s="1268"/>
      <c r="R17" s="1268"/>
      <c r="S17" s="1268"/>
      <c r="T17" s="1268"/>
      <c r="U17" s="1268"/>
      <c r="V17" s="1268"/>
      <c r="W17" s="1268"/>
      <c r="X17" s="1268"/>
      <c r="Y17" s="1268"/>
      <c r="Z17" s="535" t="s">
        <v>677</v>
      </c>
      <c r="AA17" s="535" t="s">
        <v>678</v>
      </c>
      <c r="AB17" s="537" t="s">
        <v>274</v>
      </c>
      <c r="AC17" s="1256" t="s">
        <v>273</v>
      </c>
      <c r="AD17" s="1256"/>
      <c r="AE17" s="1232"/>
      <c r="AF17" s="1244"/>
      <c r="AG17" s="1160"/>
    </row>
    <row r="18" spans="1:37">
      <c r="J18" s="482"/>
      <c r="K18" s="490">
        <v>1</v>
      </c>
      <c r="L18" s="479" t="s">
        <v>93</v>
      </c>
      <c r="M18" s="479" t="s">
        <v>49</v>
      </c>
      <c r="N18" s="1261">
        <f ca="1">OFFSET(N18,0,-1)+1</f>
        <v>3</v>
      </c>
      <c r="O18" s="1261"/>
      <c r="P18" s="1261"/>
      <c r="Q18" s="1261"/>
      <c r="R18" s="1261">
        <f ca="1">OFFSET(N18,0,0)+1</f>
        <v>4</v>
      </c>
      <c r="S18" s="1261"/>
      <c r="T18" s="1261"/>
      <c r="U18" s="1261"/>
      <c r="V18" s="675"/>
      <c r="W18" s="675"/>
      <c r="X18" s="675"/>
      <c r="Y18" s="676">
        <f ca="1">OFFSET(R18,0,0)+1</f>
        <v>5</v>
      </c>
      <c r="Z18" s="488">
        <f ca="1">OFFSET(Z18,0,-1)+1</f>
        <v>6</v>
      </c>
      <c r="AA18" s="488">
        <f ca="1">OFFSET(AA18,0,-1)+1</f>
        <v>7</v>
      </c>
      <c r="AB18" s="488">
        <f ca="1">OFFSET(AB18,0,-1)+1</f>
        <v>8</v>
      </c>
      <c r="AC18" s="1261">
        <f ca="1">OFFSET(AC18,0,-1)+1</f>
        <v>9</v>
      </c>
      <c r="AD18" s="1261"/>
      <c r="AE18" s="488">
        <f ca="1">OFFSET(AE18,0,-2)+1</f>
        <v>10</v>
      </c>
      <c r="AF18" s="524"/>
      <c r="AG18" s="488">
        <f ca="1">OFFSET(AG18,0,-2)+1</f>
        <v>11</v>
      </c>
    </row>
    <row r="19" spans="1:37" ht="22.5">
      <c r="A19" s="1205">
        <v>1</v>
      </c>
      <c r="B19" s="1016"/>
      <c r="C19" s="1016"/>
      <c r="D19" s="1016"/>
      <c r="E19" s="1016"/>
      <c r="F19" s="1009"/>
      <c r="G19" s="1015"/>
      <c r="H19" s="1015"/>
      <c r="I19" s="997"/>
      <c r="J19" s="996"/>
      <c r="K19" s="996"/>
      <c r="L19" s="594">
        <f>mergeValue(A19)</f>
        <v>1</v>
      </c>
      <c r="M19" s="642" t="s">
        <v>20</v>
      </c>
      <c r="N19" s="1262"/>
      <c r="O19" s="1262"/>
      <c r="P19" s="1262"/>
      <c r="Q19" s="1262"/>
      <c r="R19" s="1262"/>
      <c r="S19" s="1262"/>
      <c r="T19" s="1262"/>
      <c r="U19" s="1262"/>
      <c r="V19" s="1262"/>
      <c r="W19" s="1262"/>
      <c r="X19" s="1262"/>
      <c r="Y19" s="1262"/>
      <c r="Z19" s="1262"/>
      <c r="AA19" s="1262"/>
      <c r="AB19" s="1262"/>
      <c r="AC19" s="1262"/>
      <c r="AD19" s="1262"/>
      <c r="AE19" s="1262"/>
      <c r="AF19" s="1262"/>
      <c r="AG19" s="582" t="s">
        <v>476</v>
      </c>
    </row>
    <row r="20" spans="1:37" ht="22.5">
      <c r="A20" s="1205"/>
      <c r="B20" s="1205">
        <v>1</v>
      </c>
      <c r="C20" s="1016"/>
      <c r="D20" s="1016"/>
      <c r="E20" s="1016"/>
      <c r="F20" s="1009"/>
      <c r="G20" s="1018"/>
      <c r="H20" s="1019"/>
      <c r="I20" s="998"/>
      <c r="J20" s="993"/>
      <c r="K20" s="991"/>
      <c r="L20" s="594" t="str">
        <f>mergeValue(A20) &amp;"."&amp; mergeValue(B20)</f>
        <v>1.1</v>
      </c>
      <c r="M20" s="547" t="s">
        <v>16</v>
      </c>
      <c r="N20" s="1263"/>
      <c r="O20" s="1263"/>
      <c r="P20" s="1263"/>
      <c r="Q20" s="1263"/>
      <c r="R20" s="1263"/>
      <c r="S20" s="1263"/>
      <c r="T20" s="1263"/>
      <c r="U20" s="1263"/>
      <c r="V20" s="1263"/>
      <c r="W20" s="1263"/>
      <c r="X20" s="1263"/>
      <c r="Y20" s="1263"/>
      <c r="Z20" s="1263"/>
      <c r="AA20" s="1263"/>
      <c r="AB20" s="1263"/>
      <c r="AC20" s="1263"/>
      <c r="AD20" s="1263"/>
      <c r="AE20" s="1263"/>
      <c r="AF20" s="1263"/>
      <c r="AG20" s="582" t="s">
        <v>477</v>
      </c>
    </row>
    <row r="21" spans="1:37" ht="22.5">
      <c r="A21" s="1205"/>
      <c r="B21" s="1205"/>
      <c r="C21" s="1205">
        <v>1</v>
      </c>
      <c r="D21" s="1016"/>
      <c r="E21" s="1016"/>
      <c r="F21" s="1009"/>
      <c r="G21" s="1018"/>
      <c r="H21" s="1019"/>
      <c r="I21" s="998"/>
      <c r="J21" s="993"/>
      <c r="K21" s="991"/>
      <c r="L21" s="594" t="str">
        <f>mergeValue(A21) &amp;"."&amp; mergeValue(B21)&amp;"."&amp; mergeValue(C21)</f>
        <v>1.1.1</v>
      </c>
      <c r="M21" s="548" t="s">
        <v>7</v>
      </c>
      <c r="N21" s="1263"/>
      <c r="O21" s="1263"/>
      <c r="P21" s="1263"/>
      <c r="Q21" s="1263"/>
      <c r="R21" s="1263"/>
      <c r="S21" s="1263"/>
      <c r="T21" s="1263"/>
      <c r="U21" s="1263"/>
      <c r="V21" s="1263"/>
      <c r="W21" s="1263"/>
      <c r="X21" s="1263"/>
      <c r="Y21" s="1263"/>
      <c r="Z21" s="1263"/>
      <c r="AA21" s="1263"/>
      <c r="AB21" s="1263"/>
      <c r="AC21" s="1263"/>
      <c r="AD21" s="1263"/>
      <c r="AE21" s="1263"/>
      <c r="AF21" s="1263"/>
      <c r="AG21" s="582" t="s">
        <v>633</v>
      </c>
    </row>
    <row r="22" spans="1:37" ht="15" customHeight="1">
      <c r="A22" s="1205"/>
      <c r="B22" s="1205"/>
      <c r="C22" s="1205"/>
      <c r="D22" s="1205">
        <v>1</v>
      </c>
      <c r="E22" s="1016"/>
      <c r="F22" s="1009"/>
      <c r="G22" s="1018"/>
      <c r="H22" s="1019"/>
      <c r="I22" s="998"/>
      <c r="J22" s="993"/>
      <c r="K22" s="991"/>
      <c r="L22" s="594" t="str">
        <f>mergeValue(A22) &amp;"."&amp; mergeValue(B22)&amp;"."&amp; mergeValue(C22)&amp;"."&amp; mergeValue(D22)</f>
        <v>1.1.1.1</v>
      </c>
      <c r="M22" s="549" t="s">
        <v>22</v>
      </c>
      <c r="N22" s="1263"/>
      <c r="O22" s="1263"/>
      <c r="P22" s="1263"/>
      <c r="Q22" s="1263"/>
      <c r="R22" s="1263"/>
      <c r="S22" s="1263"/>
      <c r="T22" s="1263"/>
      <c r="U22" s="1263"/>
      <c r="V22" s="1263"/>
      <c r="W22" s="1263"/>
      <c r="X22" s="1263"/>
      <c r="Y22" s="1263"/>
      <c r="Z22" s="1263"/>
      <c r="AA22" s="1263"/>
      <c r="AB22" s="1263"/>
      <c r="AC22" s="1263"/>
      <c r="AD22" s="1263"/>
      <c r="AE22" s="1263"/>
      <c r="AF22" s="1263"/>
      <c r="AG22" s="582" t="s">
        <v>680</v>
      </c>
    </row>
    <row r="23" spans="1:37" ht="20.100000000000001" customHeight="1">
      <c r="A23" s="1205"/>
      <c r="B23" s="1205"/>
      <c r="C23" s="1205"/>
      <c r="D23" s="1205"/>
      <c r="E23" s="1205">
        <v>1</v>
      </c>
      <c r="F23" s="1009"/>
      <c r="G23" s="1018"/>
      <c r="H23" s="1019"/>
      <c r="I23" s="1020"/>
      <c r="J23" s="1010"/>
      <c r="K23" s="1163"/>
      <c r="L23" s="1266" t="str">
        <f>mergeValue(A23) &amp;"."&amp; mergeValue(B23)&amp;"."&amp; mergeValue(C23)&amp;"."&amp; mergeValue(D23)&amp;"."&amp; mergeValue(E23)</f>
        <v>1.1.1.1.1</v>
      </c>
      <c r="M23" s="1267"/>
      <c r="N23" s="1212" t="s">
        <v>85</v>
      </c>
      <c r="O23" s="1274"/>
      <c r="P23" s="1272">
        <v>1</v>
      </c>
      <c r="Q23" s="1264"/>
      <c r="R23" s="1212" t="s">
        <v>85</v>
      </c>
      <c r="S23" s="1274"/>
      <c r="T23" s="1272">
        <v>1</v>
      </c>
      <c r="U23" s="1264"/>
      <c r="V23" s="1212" t="s">
        <v>85</v>
      </c>
      <c r="W23" s="562"/>
      <c r="X23" s="540">
        <v>1</v>
      </c>
      <c r="Y23" s="1097"/>
      <c r="Z23" s="672"/>
      <c r="AA23" s="672"/>
      <c r="AB23" s="1247"/>
      <c r="AC23" s="1212" t="s">
        <v>84</v>
      </c>
      <c r="AD23" s="1247"/>
      <c r="AE23" s="1212" t="s">
        <v>85</v>
      </c>
      <c r="AF23" s="579"/>
      <c r="AG23" s="1269" t="s">
        <v>681</v>
      </c>
      <c r="AH23" s="501" t="str">
        <f>strCheckDate(Z24:AF24)</f>
        <v/>
      </c>
      <c r="AI23" s="505" t="str">
        <f>IF(AND(COUNTIF(AJ18:AJ27,AJ23)&gt;1,AJ23&lt;&gt;""),"ErrUnique:HasDoubleConn","")</f>
        <v/>
      </c>
      <c r="AJ23" s="505"/>
      <c r="AK23" s="505"/>
    </row>
    <row r="24" spans="1:37" ht="20.100000000000001" customHeight="1">
      <c r="A24" s="1205"/>
      <c r="B24" s="1205"/>
      <c r="C24" s="1205"/>
      <c r="D24" s="1205"/>
      <c r="E24" s="1205"/>
      <c r="F24" s="1009"/>
      <c r="G24" s="1018"/>
      <c r="H24" s="1019"/>
      <c r="I24" s="1020"/>
      <c r="J24" s="1010"/>
      <c r="K24" s="1163"/>
      <c r="L24" s="1266"/>
      <c r="M24" s="1267"/>
      <c r="N24" s="1212"/>
      <c r="O24" s="1274"/>
      <c r="P24" s="1272"/>
      <c r="Q24" s="1273"/>
      <c r="R24" s="1212"/>
      <c r="S24" s="1274"/>
      <c r="T24" s="1272"/>
      <c r="U24" s="1265"/>
      <c r="V24" s="1212"/>
      <c r="W24" s="602"/>
      <c r="X24" s="566"/>
      <c r="Y24" s="566"/>
      <c r="Z24" s="573"/>
      <c r="AA24" s="604" t="str">
        <f>AB23 &amp; "-" &amp; AD23</f>
        <v>-</v>
      </c>
      <c r="AB24" s="1211"/>
      <c r="AC24" s="1212"/>
      <c r="AD24" s="1211"/>
      <c r="AE24" s="1212"/>
      <c r="AF24" s="674"/>
      <c r="AG24" s="1270"/>
      <c r="AI24" s="505"/>
      <c r="AJ24" s="505"/>
      <c r="AK24" s="505"/>
    </row>
    <row r="25" spans="1:37" ht="20.100000000000001" customHeight="1">
      <c r="A25" s="1205"/>
      <c r="B25" s="1205"/>
      <c r="C25" s="1205"/>
      <c r="D25" s="1205"/>
      <c r="E25" s="1205"/>
      <c r="F25" s="1009"/>
      <c r="G25" s="1018"/>
      <c r="H25" s="1019"/>
      <c r="I25" s="1020"/>
      <c r="J25" s="1010"/>
      <c r="K25" s="1163"/>
      <c r="L25" s="1266"/>
      <c r="M25" s="1267"/>
      <c r="N25" s="1212"/>
      <c r="O25" s="1274"/>
      <c r="P25" s="1272"/>
      <c r="Q25" s="1265"/>
      <c r="R25" s="1212"/>
      <c r="S25" s="603"/>
      <c r="T25" s="559"/>
      <c r="U25" s="566"/>
      <c r="V25" s="572"/>
      <c r="W25" s="572"/>
      <c r="X25" s="572"/>
      <c r="Y25" s="572"/>
      <c r="Z25" s="573"/>
      <c r="AA25" s="573"/>
      <c r="AB25" s="574"/>
      <c r="AC25" s="565"/>
      <c r="AD25" s="565"/>
      <c r="AE25" s="574"/>
      <c r="AF25" s="565"/>
      <c r="AG25" s="1270"/>
      <c r="AI25" s="505"/>
      <c r="AJ25" s="505"/>
      <c r="AK25" s="505"/>
    </row>
    <row r="26" spans="1:37" ht="20.100000000000001" customHeight="1">
      <c r="A26" s="1205"/>
      <c r="B26" s="1205"/>
      <c r="C26" s="1205"/>
      <c r="D26" s="1205"/>
      <c r="E26" s="1205"/>
      <c r="F26" s="1009"/>
      <c r="G26" s="1018"/>
      <c r="H26" s="1019"/>
      <c r="I26" s="1020"/>
      <c r="J26" s="1010"/>
      <c r="K26" s="1163"/>
      <c r="L26" s="1266"/>
      <c r="M26" s="1267"/>
      <c r="N26" s="1212"/>
      <c r="O26" s="575"/>
      <c r="P26" s="577"/>
      <c r="Q26" s="576"/>
      <c r="R26" s="572"/>
      <c r="S26" s="572"/>
      <c r="T26" s="572"/>
      <c r="U26" s="572"/>
      <c r="V26" s="572"/>
      <c r="W26" s="572"/>
      <c r="X26" s="572"/>
      <c r="Y26" s="572"/>
      <c r="Z26" s="573"/>
      <c r="AA26" s="573"/>
      <c r="AB26" s="574"/>
      <c r="AC26" s="565"/>
      <c r="AD26" s="565"/>
      <c r="AE26" s="574"/>
      <c r="AF26" s="565"/>
      <c r="AG26" s="1270"/>
      <c r="AI26" s="505"/>
      <c r="AJ26" s="505"/>
      <c r="AK26" s="505"/>
    </row>
    <row r="27" spans="1:37" s="476" customFormat="1" ht="15" customHeight="1">
      <c r="A27" s="1205"/>
      <c r="B27" s="1205"/>
      <c r="C27" s="1205"/>
      <c r="D27" s="120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1"/>
      <c r="AH27" s="502"/>
      <c r="AI27" s="502"/>
      <c r="AJ27" s="213"/>
      <c r="AK27" s="213"/>
    </row>
    <row r="28" spans="1:37" s="476" customFormat="1" ht="15" customHeight="1">
      <c r="A28" s="1205"/>
      <c r="B28" s="1205"/>
      <c r="C28" s="120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5"/>
      <c r="B29" s="120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8" t="s">
        <v>682</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1"/>
      <c r="R2" s="231"/>
      <c r="S2" s="231"/>
      <c r="T2" s="231"/>
      <c r="U2" s="231"/>
      <c r="V2" s="231"/>
      <c r="W2" s="231"/>
    </row>
    <row r="3" spans="1:27" ht="18" customHeight="1">
      <c r="B3" s="1138" t="str">
        <f>"Версия " &amp; GetVersion()</f>
        <v>Версия 1.0.2</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769</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589</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587</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9"/>
      <c r="V70" s="449"/>
      <c r="W70" s="449"/>
      <c r="X70" s="449"/>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NjLuyF5mrHPbhXBSdJGoZQA4fai/kp0u8Rtx7ej3z3vZMWNQkZd7JHZ023zemoNz7sS74ZNj72Sx/3YNky39rw==" saltValue="aEBVrv1In1tQxTAVmwOk+w=="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491</v>
      </c>
      <c r="G2" s="1200"/>
      <c r="H2" s="1201"/>
      <c r="I2" s="435"/>
    </row>
    <row r="3" spans="1:20" ht="3" customHeight="1"/>
    <row r="4" spans="1:20" s="190" customFormat="1" ht="11.25">
      <c r="A4" s="214"/>
      <c r="B4" s="214"/>
      <c r="C4" s="214"/>
      <c r="D4" s="214"/>
      <c r="F4" s="1160" t="s">
        <v>454</v>
      </c>
      <c r="G4" s="1160"/>
      <c r="H4" s="1160"/>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15.12.2020</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9" t="s">
        <v>686</v>
      </c>
      <c r="M5" s="1219"/>
      <c r="N5" s="1219"/>
      <c r="O5" s="1219"/>
      <c r="P5" s="1219"/>
      <c r="Q5" s="1219"/>
      <c r="R5" s="1219"/>
      <c r="S5" s="1219"/>
      <c r="T5" s="1219"/>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1" t="str">
        <f>IF(NameOrPr_ch="",IF(NameOrPr="","",NameOrPr),NameOrPr_ch)</f>
        <v>Департамент ценового и тарифного регулирования Самарской области</v>
      </c>
      <c r="P7" s="1252"/>
      <c r="Q7" s="1252"/>
      <c r="R7" s="1252"/>
      <c r="S7" s="1252"/>
      <c r="T7" s="1253"/>
      <c r="U7" s="668"/>
      <c r="Y7" s="1014"/>
      <c r="Z7" s="506"/>
      <c r="AA7" s="506"/>
      <c r="AB7" s="506"/>
      <c r="AC7" s="506"/>
    </row>
    <row r="8" spans="1:29" s="571" customFormat="1" ht="18.75">
      <c r="A8" s="591"/>
      <c r="B8" s="591"/>
      <c r="C8" s="591"/>
      <c r="D8" s="591"/>
      <c r="E8" s="591"/>
      <c r="F8" s="591"/>
      <c r="G8" s="591"/>
      <c r="H8" s="591"/>
      <c r="L8" s="500"/>
      <c r="M8" s="618" t="s">
        <v>596</v>
      </c>
      <c r="N8" s="667"/>
      <c r="O8" s="1251" t="str">
        <f>IF(datePr_ch="",IF(datePr="","",datePr),datePr_ch)</f>
        <v>15.12.2020</v>
      </c>
      <c r="P8" s="1252"/>
      <c r="Q8" s="1252"/>
      <c r="R8" s="1252"/>
      <c r="S8" s="1252"/>
      <c r="T8" s="1253"/>
      <c r="U8" s="668"/>
      <c r="Y8" s="1014"/>
      <c r="Z8" s="591"/>
      <c r="AA8" s="591"/>
      <c r="AB8" s="591"/>
      <c r="AC8" s="591"/>
    </row>
    <row r="9" spans="1:29" s="492" customFormat="1" ht="18.75">
      <c r="A9" s="506"/>
      <c r="B9" s="506"/>
      <c r="C9" s="506"/>
      <c r="D9" s="506"/>
      <c r="E9" s="506"/>
      <c r="F9" s="506"/>
      <c r="G9" s="506"/>
      <c r="H9" s="506"/>
      <c r="L9" s="553"/>
      <c r="M9" s="618" t="s">
        <v>595</v>
      </c>
      <c r="N9" s="667"/>
      <c r="O9" s="1251" t="str">
        <f>IF(numberPr_ch="",IF(numberPr="","",numberPr),numberPr_ch)</f>
        <v>738</v>
      </c>
      <c r="P9" s="1252"/>
      <c r="Q9" s="1252"/>
      <c r="R9" s="1252"/>
      <c r="S9" s="1252"/>
      <c r="T9" s="1253"/>
      <c r="U9" s="668"/>
      <c r="Y9" s="1014"/>
      <c r="Z9" s="506"/>
      <c r="AA9" s="506"/>
      <c r="AB9" s="506"/>
      <c r="AC9" s="506"/>
    </row>
    <row r="10" spans="1:29" s="492" customFormat="1" ht="18.75">
      <c r="A10" s="506"/>
      <c r="B10" s="506"/>
      <c r="C10" s="506"/>
      <c r="D10" s="506"/>
      <c r="E10" s="506"/>
      <c r="F10" s="506"/>
      <c r="G10" s="506"/>
      <c r="H10" s="506"/>
      <c r="L10" s="553"/>
      <c r="M10" s="618" t="s">
        <v>501</v>
      </c>
      <c r="N10" s="667"/>
      <c r="O10" s="1251" t="str">
        <f>IF(IstPub_ch="",IF(IstPub="","",IstPub),IstPub_ch)</f>
        <v>Сайт Правительства Самарской области</v>
      </c>
      <c r="P10" s="1252"/>
      <c r="Q10" s="1252"/>
      <c r="R10" s="1252"/>
      <c r="S10" s="1252"/>
      <c r="T10" s="1253"/>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20"/>
      <c r="M12" s="1220"/>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5"/>
      <c r="R13" s="1245"/>
      <c r="S13" s="1245"/>
      <c r="T13" s="1245"/>
      <c r="U13" s="1245"/>
      <c r="V13" s="1245"/>
    </row>
    <row r="14" spans="1:29">
      <c r="J14" s="482"/>
      <c r="K14" s="482"/>
      <c r="L14" s="1160" t="s">
        <v>454</v>
      </c>
      <c r="M14" s="1160"/>
      <c r="N14" s="1160"/>
      <c r="O14" s="1160"/>
      <c r="P14" s="1160"/>
      <c r="Q14" s="1160"/>
      <c r="R14" s="1160"/>
      <c r="S14" s="1160"/>
      <c r="T14" s="1160"/>
      <c r="U14" s="1160"/>
      <c r="V14" s="1160"/>
      <c r="W14" s="1160"/>
      <c r="X14" s="1160" t="s">
        <v>455</v>
      </c>
    </row>
    <row r="15" spans="1:29" ht="14.25" customHeight="1">
      <c r="J15" s="482"/>
      <c r="K15" s="482"/>
      <c r="L15" s="1232" t="s">
        <v>92</v>
      </c>
      <c r="M15" s="1232" t="s">
        <v>626</v>
      </c>
      <c r="N15" s="535"/>
      <c r="O15" s="1232" t="s">
        <v>627</v>
      </c>
      <c r="P15" s="1268" t="s">
        <v>628</v>
      </c>
      <c r="Q15" s="1268" t="s">
        <v>641</v>
      </c>
      <c r="R15" s="1268"/>
      <c r="S15" s="1268"/>
      <c r="T15" s="1268"/>
      <c r="U15" s="1268"/>
      <c r="V15" s="1232" t="s">
        <v>341</v>
      </c>
      <c r="W15" s="1244" t="s">
        <v>275</v>
      </c>
      <c r="X15" s="1160"/>
    </row>
    <row r="16" spans="1:29" s="524" customFormat="1" ht="25.5" customHeight="1">
      <c r="A16" s="586"/>
      <c r="B16" s="586"/>
      <c r="C16" s="586"/>
      <c r="D16" s="586"/>
      <c r="E16" s="586"/>
      <c r="F16" s="586"/>
      <c r="G16" s="592"/>
      <c r="H16" s="592"/>
      <c r="I16" s="532"/>
      <c r="J16" s="530"/>
      <c r="K16" s="530"/>
      <c r="L16" s="1232"/>
      <c r="M16" s="1232"/>
      <c r="N16" s="535"/>
      <c r="O16" s="1232"/>
      <c r="P16" s="1268"/>
      <c r="Q16" s="1268" t="s">
        <v>679</v>
      </c>
      <c r="R16" s="1268"/>
      <c r="S16" s="1259" t="s">
        <v>654</v>
      </c>
      <c r="T16" s="1259"/>
      <c r="U16" s="1259"/>
      <c r="V16" s="1232"/>
      <c r="W16" s="1244"/>
      <c r="X16" s="1160"/>
      <c r="Y16" s="1009"/>
      <c r="Z16" s="586"/>
      <c r="AA16" s="586"/>
      <c r="AB16" s="586"/>
      <c r="AC16" s="586"/>
    </row>
    <row r="17" spans="1:29" ht="14.25" customHeight="1">
      <c r="J17" s="482"/>
      <c r="K17" s="482"/>
      <c r="L17" s="1232"/>
      <c r="M17" s="1232"/>
      <c r="N17" s="535"/>
      <c r="O17" s="1232"/>
      <c r="P17" s="1268"/>
      <c r="Q17" s="535" t="s">
        <v>677</v>
      </c>
      <c r="R17" s="535" t="s">
        <v>678</v>
      </c>
      <c r="S17" s="537" t="s">
        <v>274</v>
      </c>
      <c r="T17" s="1256" t="s">
        <v>273</v>
      </c>
      <c r="U17" s="1256"/>
      <c r="V17" s="1232"/>
      <c r="W17" s="1244"/>
      <c r="X17" s="1160"/>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1">
        <f t="shared" ca="1" si="0"/>
        <v>8</v>
      </c>
      <c r="U18" s="1261"/>
      <c r="V18" s="488">
        <f ca="1">OFFSET(V18,0,-2)+1</f>
        <v>9</v>
      </c>
      <c r="W18" s="524"/>
      <c r="X18" s="488">
        <f ca="1">OFFSET(X18,0,-2)+1</f>
        <v>10</v>
      </c>
    </row>
    <row r="19" spans="1:29" ht="22.5">
      <c r="A19" s="1205">
        <v>1</v>
      </c>
      <c r="B19" s="981"/>
      <c r="C19" s="981"/>
      <c r="D19" s="981"/>
      <c r="E19" s="981"/>
      <c r="F19" s="981"/>
      <c r="G19" s="982"/>
      <c r="H19" s="982"/>
      <c r="I19" s="984"/>
      <c r="J19" s="976"/>
      <c r="K19" s="976"/>
      <c r="L19" s="594">
        <f>mergeValue(A19)</f>
        <v>1</v>
      </c>
      <c r="M19" s="642" t="s">
        <v>20</v>
      </c>
      <c r="N19" s="581"/>
      <c r="O19" s="1246"/>
      <c r="P19" s="1246"/>
      <c r="Q19" s="1246"/>
      <c r="R19" s="1246"/>
      <c r="S19" s="1246"/>
      <c r="T19" s="1246"/>
      <c r="U19" s="1246"/>
      <c r="V19" s="1246"/>
      <c r="W19" s="1246"/>
      <c r="X19" s="582" t="s">
        <v>476</v>
      </c>
    </row>
    <row r="20" spans="1:29" ht="22.5">
      <c r="A20" s="1205"/>
      <c r="B20" s="1205">
        <v>1</v>
      </c>
      <c r="C20" s="981"/>
      <c r="D20" s="981"/>
      <c r="E20" s="981"/>
      <c r="F20" s="981"/>
      <c r="G20" s="986"/>
      <c r="H20" s="983"/>
      <c r="I20" s="988"/>
      <c r="J20" s="973"/>
      <c r="K20" s="972"/>
      <c r="L20" s="594" t="str">
        <f>mergeValue(A20) &amp;"."&amp; mergeValue(B20)</f>
        <v>1.1</v>
      </c>
      <c r="M20" s="547" t="s">
        <v>16</v>
      </c>
      <c r="N20" s="581"/>
      <c r="O20" s="1246"/>
      <c r="P20" s="1246"/>
      <c r="Q20" s="1246"/>
      <c r="R20" s="1246"/>
      <c r="S20" s="1246"/>
      <c r="T20" s="1246"/>
      <c r="U20" s="1246"/>
      <c r="V20" s="1246"/>
      <c r="W20" s="1246"/>
      <c r="X20" s="582" t="s">
        <v>477</v>
      </c>
    </row>
    <row r="21" spans="1:29" ht="22.5">
      <c r="A21" s="1205"/>
      <c r="B21" s="1205"/>
      <c r="C21" s="1205">
        <v>1</v>
      </c>
      <c r="D21" s="981"/>
      <c r="E21" s="981"/>
      <c r="F21" s="981"/>
      <c r="G21" s="986"/>
      <c r="H21" s="983"/>
      <c r="I21" s="989"/>
      <c r="J21" s="973"/>
      <c r="K21" s="972"/>
      <c r="L21" s="594" t="str">
        <f>mergeValue(A21) &amp;"."&amp; mergeValue(B21)&amp;"."&amp; mergeValue(C21)</f>
        <v>1.1.1</v>
      </c>
      <c r="M21" s="548" t="s">
        <v>7</v>
      </c>
      <c r="N21" s="581"/>
      <c r="O21" s="1246"/>
      <c r="P21" s="1246"/>
      <c r="Q21" s="1246"/>
      <c r="R21" s="1246"/>
      <c r="S21" s="1246"/>
      <c r="T21" s="1246"/>
      <c r="U21" s="1246"/>
      <c r="V21" s="1246"/>
      <c r="W21" s="1246"/>
      <c r="X21" s="582" t="s">
        <v>633</v>
      </c>
    </row>
    <row r="22" spans="1:29">
      <c r="A22" s="1205"/>
      <c r="B22" s="1205"/>
      <c r="C22" s="1205"/>
      <c r="D22" s="1205">
        <v>1</v>
      </c>
      <c r="E22" s="981"/>
      <c r="F22" s="981"/>
      <c r="G22" s="986"/>
      <c r="H22" s="983"/>
      <c r="I22" s="989"/>
      <c r="J22" s="987"/>
      <c r="K22" s="972"/>
      <c r="L22" s="594" t="str">
        <f>mergeValue(A22) &amp;"."&amp; mergeValue(B22)&amp;"."&amp; mergeValue(C22)&amp;"."&amp; mergeValue(D22)</f>
        <v>1.1.1.1</v>
      </c>
      <c r="M22" s="549" t="s">
        <v>22</v>
      </c>
      <c r="N22" s="581"/>
      <c r="O22" s="1246"/>
      <c r="P22" s="1246"/>
      <c r="Q22" s="1246"/>
      <c r="R22" s="1246"/>
      <c r="S22" s="1246"/>
      <c r="T22" s="1246"/>
      <c r="U22" s="1246"/>
      <c r="V22" s="1246"/>
      <c r="W22" s="1246"/>
      <c r="X22" s="1021" t="s">
        <v>687</v>
      </c>
    </row>
    <row r="23" spans="1:29" ht="42.95" customHeight="1">
      <c r="A23" s="1205"/>
      <c r="B23" s="1205"/>
      <c r="C23" s="1205"/>
      <c r="D23" s="120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22" t="s">
        <v>688</v>
      </c>
      <c r="Y23" s="1009" t="str">
        <f>strCheckDateTwo(N23:W23)</f>
        <v/>
      </c>
    </row>
    <row r="24" spans="1:29" hidden="1">
      <c r="A24" s="1205"/>
      <c r="B24" s="1205"/>
      <c r="C24" s="1205"/>
      <c r="D24" s="1205"/>
      <c r="E24" s="981"/>
      <c r="F24" s="981"/>
      <c r="G24" s="986"/>
      <c r="H24" s="983"/>
      <c r="I24" s="989"/>
      <c r="J24" s="987"/>
      <c r="K24" s="977"/>
      <c r="L24" s="632"/>
      <c r="M24" s="562"/>
      <c r="N24" s="647"/>
      <c r="O24" s="647"/>
      <c r="P24" s="647"/>
      <c r="Q24" s="647"/>
      <c r="R24" s="585" t="str">
        <f>S23 &amp; "-" &amp; U23</f>
        <v>-</v>
      </c>
      <c r="S24" s="513"/>
      <c r="T24" s="587"/>
      <c r="U24" s="513"/>
      <c r="V24" s="647"/>
      <c r="W24" s="839"/>
      <c r="X24" s="1223"/>
    </row>
    <row r="25" spans="1:29" ht="15" customHeight="1">
      <c r="A25" s="1205"/>
      <c r="B25" s="1205"/>
      <c r="C25" s="1205"/>
      <c r="D25" s="1205"/>
      <c r="E25" s="981"/>
      <c r="F25" s="981"/>
      <c r="G25" s="986"/>
      <c r="H25" s="983"/>
      <c r="I25" s="989"/>
      <c r="J25" s="987"/>
      <c r="K25" s="977"/>
      <c r="L25" s="539"/>
      <c r="M25" s="552" t="s">
        <v>5</v>
      </c>
      <c r="N25" s="550"/>
      <c r="O25" s="546"/>
      <c r="P25" s="546"/>
      <c r="Q25" s="546"/>
      <c r="R25" s="546"/>
      <c r="S25" s="574"/>
      <c r="T25" s="565"/>
      <c r="U25" s="564"/>
      <c r="V25" s="550"/>
      <c r="W25" s="550"/>
      <c r="X25" s="1224"/>
    </row>
    <row r="26" spans="1:29" s="476" customFormat="1" ht="15" customHeight="1">
      <c r="A26" s="1205"/>
      <c r="B26" s="1205"/>
      <c r="C26" s="120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5"/>
      <c r="B27" s="120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8" t="s">
        <v>689</v>
      </c>
      <c r="N31" s="1198"/>
      <c r="O31" s="1198"/>
      <c r="P31" s="1198"/>
      <c r="Q31" s="1198"/>
      <c r="R31" s="1198"/>
      <c r="S31" s="1198"/>
      <c r="T31" s="1198"/>
      <c r="U31" s="1198"/>
      <c r="V31" s="1198"/>
      <c r="W31" s="1198"/>
      <c r="X31" s="1198"/>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491</v>
      </c>
      <c r="G2" s="1200"/>
      <c r="H2" s="1201"/>
      <c r="I2" s="435"/>
    </row>
    <row r="3" spans="1:20" ht="3" customHeight="1"/>
    <row r="4" spans="1:20" s="190" customFormat="1" ht="11.25">
      <c r="A4" s="214"/>
      <c r="B4" s="214"/>
      <c r="C4" s="214"/>
      <c r="D4" s="214"/>
      <c r="F4" s="1160" t="s">
        <v>454</v>
      </c>
      <c r="G4" s="1160"/>
      <c r="H4" s="1160"/>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15.12.2020</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7"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96" t="s">
        <v>588</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440"/>
      <c r="D11" s="440"/>
      <c r="F11" s="334" t="str">
        <f>"4."&amp;mergeValue(A11) &amp;"."&amp;mergeValue(B11)</f>
        <v>4.1.1</v>
      </c>
      <c r="G11" s="324" t="s">
        <v>592</v>
      </c>
      <c r="H11" s="317" t="str">
        <f>IF(region_name="","",region_name)</f>
        <v>Самарская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440"/>
      <c r="F12" s="334" t="str">
        <f>"4."&amp;mergeValue(A12) &amp;"."&amp;mergeValue(B12)&amp;"."&amp;mergeValue(C12)</f>
        <v>4.1.1.1</v>
      </c>
      <c r="G12" s="340" t="s">
        <v>497</v>
      </c>
      <c r="H12" s="317" t="str">
        <f>IF(Территории!H13="","","" &amp; Территории!H13 &amp; "")</f>
        <v>городской округ Самара</v>
      </c>
      <c r="I12" s="196" t="s">
        <v>500</v>
      </c>
      <c r="J12" s="333"/>
      <c r="K12" s="214"/>
      <c r="L12" s="214"/>
      <c r="M12" s="214"/>
      <c r="N12" s="214"/>
      <c r="O12" s="214"/>
      <c r="P12" s="214"/>
      <c r="Q12" s="214"/>
      <c r="R12" s="214"/>
      <c r="S12" s="214"/>
      <c r="T12" s="214"/>
    </row>
    <row r="13" spans="1:20" s="190" customFormat="1" ht="56.25">
      <c r="A13" s="1203"/>
      <c r="B13" s="1203"/>
      <c r="C13" s="1203"/>
      <c r="D13" s="440">
        <v>1</v>
      </c>
      <c r="F13" s="334" t="str">
        <f>"4."&amp;mergeValue(A13) &amp;"."&amp;mergeValue(B13)&amp;"."&amp;mergeValue(C13)&amp;"."&amp;mergeValue(D13)</f>
        <v>4.1.1.1.1</v>
      </c>
      <c r="G13" s="419" t="s">
        <v>498</v>
      </c>
      <c r="H13" s="317" t="str">
        <f>IF(Территории!R14="","","" &amp; Территории!R14 &amp; "")</f>
        <v>городской округ Самара (36701000)</v>
      </c>
      <c r="I13" s="1106"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8" t="s">
        <v>593</v>
      </c>
      <c r="H15" s="1198"/>
      <c r="I15" s="226"/>
      <c r="J15" s="327"/>
      <c r="K15" s="327"/>
      <c r="L15" s="327"/>
      <c r="M15" s="327"/>
      <c r="N15" s="327"/>
      <c r="O15" s="327"/>
      <c r="P15" s="327"/>
      <c r="Q15" s="327"/>
      <c r="R15" s="327"/>
      <c r="S15" s="327"/>
      <c r="T15" s="327"/>
    </row>
  </sheetData>
  <sheetProtection algorithmName="SHA-512" hashValue="VENLqMX8vAUI66vC2UT+fAfDQvbswKZf7xsyogfU4tWGfwT+BuIZ7u2RtdatcUgWt1hvV5CJSYcV/vlQwYz6dA==" saltValue="lCoAZzIYelq6vx/0ad5mr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3"/>
  <sheetViews>
    <sheetView showGridLines="0" topLeftCell="E4" zoomScaleNormal="100" workbookViewId="0">
      <selection activeCell="F17" sqref="F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9" t="s">
        <v>730</v>
      </c>
      <c r="E5" s="1219"/>
      <c r="F5" s="1219"/>
      <c r="G5" s="437"/>
    </row>
    <row r="6" spans="1:16" ht="3" customHeight="1">
      <c r="C6" s="86"/>
      <c r="D6" s="37"/>
      <c r="E6" s="84"/>
      <c r="F6" s="83"/>
      <c r="G6" s="286"/>
    </row>
    <row r="7" spans="1:16">
      <c r="C7" s="86"/>
      <c r="D7" s="1232" t="s">
        <v>454</v>
      </c>
      <c r="E7" s="1232"/>
      <c r="F7" s="1232"/>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1498</v>
      </c>
      <c r="F12" s="1091" t="s">
        <v>1501</v>
      </c>
      <c r="G12" s="1222" t="s">
        <v>597</v>
      </c>
    </row>
    <row r="13" spans="1:16" s="1062" customFormat="1" ht="20.100000000000001" customHeight="1">
      <c r="A13" s="97"/>
      <c r="B13" s="186"/>
      <c r="C13" s="1109" t="s">
        <v>1488</v>
      </c>
      <c r="D13" s="187" t="s">
        <v>1496</v>
      </c>
      <c r="E13" s="292" t="s">
        <v>1499</v>
      </c>
      <c r="F13" s="1091" t="s">
        <v>1502</v>
      </c>
      <c r="G13" s="1223"/>
      <c r="I13" s="830"/>
      <c r="J13" s="830"/>
    </row>
    <row r="14" spans="1:16" s="1062" customFormat="1" ht="20.100000000000001" customHeight="1">
      <c r="A14" s="97"/>
      <c r="B14" s="186"/>
      <c r="C14" s="1109" t="s">
        <v>1488</v>
      </c>
      <c r="D14" s="187" t="s">
        <v>1497</v>
      </c>
      <c r="E14" s="292" t="s">
        <v>1500</v>
      </c>
      <c r="F14" s="1091" t="s">
        <v>1503</v>
      </c>
      <c r="G14" s="1223"/>
      <c r="I14" s="830"/>
      <c r="J14" s="830"/>
    </row>
    <row r="15" spans="1:16" ht="15" customHeight="1">
      <c r="A15" s="285"/>
      <c r="C15" s="86"/>
      <c r="D15" s="114"/>
      <c r="E15" s="301" t="s">
        <v>328</v>
      </c>
      <c r="F15" s="298"/>
      <c r="G15" s="1224"/>
    </row>
    <row r="16" spans="1:16">
      <c r="A16" s="285"/>
      <c r="C16" s="86"/>
      <c r="D16" s="187" t="s">
        <v>329</v>
      </c>
      <c r="E16" s="287" t="s">
        <v>694</v>
      </c>
      <c r="F16" s="295" t="s">
        <v>458</v>
      </c>
      <c r="G16" s="790"/>
    </row>
    <row r="17" spans="1:16" ht="42.95" customHeight="1">
      <c r="A17" s="285"/>
      <c r="C17" s="86"/>
      <c r="D17" s="187" t="s">
        <v>443</v>
      </c>
      <c r="E17" s="289" t="s">
        <v>1504</v>
      </c>
      <c r="F17" s="1091" t="s">
        <v>1505</v>
      </c>
      <c r="G17" s="1222" t="s">
        <v>695</v>
      </c>
    </row>
    <row r="18" spans="1:16" s="800" customFormat="1" ht="15" customHeight="1">
      <c r="A18" s="804"/>
      <c r="B18" s="186"/>
      <c r="C18" s="687"/>
      <c r="D18" s="825"/>
      <c r="E18" s="828" t="s">
        <v>328</v>
      </c>
      <c r="F18" s="791"/>
      <c r="G18" s="1224"/>
      <c r="I18" s="830"/>
      <c r="J18" s="830"/>
    </row>
    <row r="19" spans="1:16" s="800" customFormat="1">
      <c r="A19" s="804"/>
      <c r="B19" s="186"/>
      <c r="C19" s="687"/>
      <c r="D19" s="187" t="s">
        <v>733</v>
      </c>
      <c r="E19" s="783" t="s">
        <v>735</v>
      </c>
      <c r="F19" s="295" t="s">
        <v>458</v>
      </c>
      <c r="G19" s="790"/>
      <c r="I19" s="830"/>
      <c r="J19" s="830"/>
    </row>
    <row r="20" spans="1:16" s="800" customFormat="1" ht="18.75" hidden="1">
      <c r="A20" s="804"/>
      <c r="B20" s="186"/>
      <c r="C20" s="687"/>
      <c r="D20" s="786" t="s">
        <v>734</v>
      </c>
      <c r="E20" s="785"/>
      <c r="F20" s="784"/>
      <c r="G20" s="799"/>
      <c r="H20" s="787"/>
      <c r="I20" s="830"/>
      <c r="J20" s="830"/>
    </row>
    <row r="21" spans="1:16" ht="15" customHeight="1">
      <c r="A21" s="285"/>
      <c r="C21" s="86"/>
      <c r="D21" s="114"/>
      <c r="E21" s="828" t="s">
        <v>328</v>
      </c>
      <c r="F21" s="791"/>
      <c r="G21" s="792"/>
    </row>
    <row r="22" spans="1:16" ht="3" customHeight="1"/>
    <row r="23" spans="1:16">
      <c r="D23" s="789" t="s">
        <v>731</v>
      </c>
      <c r="E23" s="788" t="s">
        <v>732</v>
      </c>
      <c r="F23" s="726"/>
      <c r="G23" s="726"/>
      <c r="H23" s="726"/>
      <c r="I23" s="726"/>
      <c r="J23" s="726"/>
      <c r="K23" s="726"/>
      <c r="L23" s="726"/>
      <c r="M23" s="726"/>
      <c r="N23" s="726"/>
      <c r="O23" s="726"/>
      <c r="P23" s="726"/>
    </row>
  </sheetData>
  <sheetProtection algorithmName="SHA-512" hashValue="hJHtNz/IK7dluCAw9MLQ74iyztSBJl3oW/lerGVE9x940O4AtCjnpR7ivpXBo8MfoNWBrZZKuZ5NhfM89mtBtw==" saltValue="EGHGOgHycNxkWM3589uk3g==" spinCount="100000" sheet="1" objects="1" scenarios="1" formatColumns="0" formatRows="0"/>
  <dataConsolidate/>
  <mergeCells count="5">
    <mergeCell ref="G17:G18"/>
    <mergeCell ref="D7:F7"/>
    <mergeCell ref="G7:G8"/>
    <mergeCell ref="G12:G1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7:F18 F12:F14"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7 G17 G20 E12:E14"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e386b71-e4a9-4957-9972-97e7408c448c"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6ed84cb-4f0f-48d0-8c91-7fe06d3b3cdf"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cb3dcc06-59aa-45e4-ba21-7983f0d67b60" xr:uid="{00000000-0004-0000-2000-00000200000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baf448c1-3658-4055-a9b6-371e6f1229a6" xr:uid="{00000000-0004-0000-2000-000003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9" t="s">
        <v>491</v>
      </c>
      <c r="G2" s="1200"/>
      <c r="H2" s="1201"/>
      <c r="I2" s="807"/>
    </row>
    <row r="3" spans="1:20" ht="3" customHeight="1"/>
    <row r="4" spans="1:20" s="1008" customFormat="1" ht="11.25">
      <c r="A4" s="1014"/>
      <c r="B4" s="1014"/>
      <c r="C4" s="1014"/>
      <c r="D4" s="1014"/>
      <c r="F4" s="1160" t="s">
        <v>454</v>
      </c>
      <c r="G4" s="1160"/>
      <c r="H4" s="1160"/>
      <c r="I4" s="1202"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6"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8" t="str">
        <f>IF(dateCh="","",dateCh)</f>
        <v>15.12.2020</v>
      </c>
      <c r="I7" s="817" t="s">
        <v>493</v>
      </c>
      <c r="J7" s="616"/>
      <c r="K7" s="1014"/>
      <c r="L7" s="1014"/>
      <c r="M7" s="1014"/>
      <c r="N7" s="1014"/>
      <c r="O7" s="1014"/>
      <c r="P7" s="1014"/>
      <c r="Q7" s="1014"/>
      <c r="R7" s="1014"/>
      <c r="S7" s="1014"/>
      <c r="T7" s="1014"/>
    </row>
    <row r="8" spans="1:20" s="1008" customFormat="1" ht="45">
      <c r="A8" s="1203">
        <v>1</v>
      </c>
      <c r="B8" s="1014"/>
      <c r="C8" s="1014"/>
      <c r="D8" s="1014"/>
      <c r="F8" s="1030" t="str">
        <f>"2." &amp;mergeValue(A8)</f>
        <v>2.1</v>
      </c>
      <c r="G8" s="816" t="s">
        <v>494</v>
      </c>
      <c r="H8" s="1108"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3"/>
      <c r="B9" s="1014"/>
      <c r="C9" s="1014"/>
      <c r="D9" s="1014"/>
      <c r="F9" s="1030" t="str">
        <f>"3." &amp;mergeValue(A9)</f>
        <v>3.1</v>
      </c>
      <c r="G9" s="816" t="s">
        <v>495</v>
      </c>
      <c r="H9" s="1108" t="str">
        <f>IF('Перечень тарифов'!F21="","наименование отсутствует","" &amp; 'Перечень тарифов'!F21 &amp; "")</f>
        <v>Производство. Теплоноситель; Передача. Теплоноситель; Сбыт. Теплоноситель</v>
      </c>
      <c r="I9" s="817" t="s">
        <v>588</v>
      </c>
      <c r="J9" s="616"/>
      <c r="K9" s="1014"/>
      <c r="L9" s="1014"/>
      <c r="M9" s="1014"/>
      <c r="N9" s="1014"/>
      <c r="O9" s="1014"/>
      <c r="P9" s="1014"/>
      <c r="Q9" s="1014"/>
      <c r="R9" s="1014"/>
      <c r="S9" s="1014"/>
      <c r="T9" s="1014"/>
    </row>
    <row r="10" spans="1:20" s="1008" customFormat="1" ht="22.5">
      <c r="A10" s="1203"/>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03"/>
      <c r="B11" s="1203">
        <v>1</v>
      </c>
      <c r="C11" s="1105"/>
      <c r="D11" s="1105"/>
      <c r="F11" s="1030" t="str">
        <f>"4."&amp;mergeValue(A11) &amp;"."&amp;mergeValue(B11)</f>
        <v>4.1.1</v>
      </c>
      <c r="G11" s="831" t="s">
        <v>592</v>
      </c>
      <c r="H11" s="1108" t="str">
        <f>IF(region_name="","",region_name)</f>
        <v>Самарская область</v>
      </c>
      <c r="I11" s="817" t="s">
        <v>499</v>
      </c>
      <c r="J11" s="616"/>
      <c r="K11" s="1014"/>
      <c r="L11" s="1014"/>
      <c r="M11" s="1014"/>
      <c r="N11" s="1014"/>
      <c r="O11" s="1014"/>
      <c r="P11" s="1014"/>
      <c r="Q11" s="1014"/>
      <c r="R11" s="1014"/>
      <c r="S11" s="1014"/>
      <c r="T11" s="1014"/>
    </row>
    <row r="12" spans="1:20" s="1008" customFormat="1" ht="22.5">
      <c r="A12" s="1203"/>
      <c r="B12" s="1203"/>
      <c r="C12" s="1203">
        <v>1</v>
      </c>
      <c r="D12" s="1105"/>
      <c r="F12" s="1030" t="str">
        <f>"4."&amp;mergeValue(A12) &amp;"."&amp;mergeValue(B12)&amp;"."&amp;mergeValue(C12)</f>
        <v>4.1.1.1</v>
      </c>
      <c r="G12" s="818" t="s">
        <v>497</v>
      </c>
      <c r="H12" s="1108" t="str">
        <f>IF(Территории!H13="","","" &amp; Территории!H13 &amp; "")</f>
        <v>городской округ Самара</v>
      </c>
      <c r="I12" s="817" t="s">
        <v>500</v>
      </c>
      <c r="J12" s="616"/>
      <c r="K12" s="1014"/>
      <c r="L12" s="1014"/>
      <c r="M12" s="1014"/>
      <c r="N12" s="1014"/>
      <c r="O12" s="1014"/>
      <c r="P12" s="1014"/>
      <c r="Q12" s="1014"/>
      <c r="R12" s="1014"/>
      <c r="S12" s="1014"/>
      <c r="T12" s="1014"/>
    </row>
    <row r="13" spans="1:20" s="1008" customFormat="1" ht="56.25">
      <c r="A13" s="1203"/>
      <c r="B13" s="1203"/>
      <c r="C13" s="1203"/>
      <c r="D13" s="1105">
        <v>1</v>
      </c>
      <c r="F13" s="1030" t="str">
        <f>"4."&amp;mergeValue(A13) &amp;"."&amp;mergeValue(B13)&amp;"."&amp;mergeValue(C13)&amp;"."&amp;mergeValue(D13)</f>
        <v>4.1.1.1.1</v>
      </c>
      <c r="G13" s="819" t="s">
        <v>498</v>
      </c>
      <c r="H13" s="1108" t="str">
        <f>IF(Территории!R14="","","" &amp; Территории!R14 &amp; "")</f>
        <v>городской округ Самара (36701000)</v>
      </c>
      <c r="I13" s="1106"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8" t="s">
        <v>593</v>
      </c>
      <c r="H15" s="1198"/>
      <c r="I15" s="984"/>
      <c r="J15" s="774"/>
      <c r="K15" s="774"/>
      <c r="L15" s="774"/>
      <c r="M15" s="774"/>
      <c r="N15" s="774"/>
      <c r="O15" s="774"/>
      <c r="P15" s="774"/>
      <c r="Q15" s="774"/>
      <c r="R15" s="774"/>
      <c r="S15" s="774"/>
      <c r="T15" s="774"/>
    </row>
  </sheetData>
  <sheetProtection algorithmName="SHA-512" hashValue="aEDR8gewKeD5KYXC8+ktAH/23vF/tn4PlgzndCWmMA/kyHbliP1xjf8IHZ6oFWYsIzBLfOCboYnDew1X158voA==" saltValue="9NOYSgyvqF2iZ6AN/hRUH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G11" zoomScaleNormal="100" workbookViewId="0">
      <selection activeCell="G11" sqref="G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9" t="s">
        <v>696</v>
      </c>
      <c r="E5" s="1219"/>
      <c r="F5" s="1219"/>
      <c r="G5" s="1219"/>
      <c r="H5" s="1219"/>
      <c r="I5" s="335"/>
    </row>
    <row r="6" spans="1:9" ht="3" customHeight="1">
      <c r="C6" s="86"/>
      <c r="D6" s="37"/>
      <c r="E6" s="84"/>
      <c r="F6" s="84"/>
      <c r="G6" s="84"/>
      <c r="H6" s="83"/>
      <c r="I6" s="286"/>
    </row>
    <row r="7" spans="1:9" ht="21" customHeight="1">
      <c r="C7" s="86"/>
      <c r="D7" s="1232" t="s">
        <v>454</v>
      </c>
      <c r="E7" s="1232"/>
      <c r="F7" s="1232"/>
      <c r="G7" s="1232"/>
      <c r="H7" s="1232"/>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7"/>
    </row>
    <row r="11" spans="1:9" ht="20.100000000000001" customHeight="1">
      <c r="A11" s="285"/>
      <c r="C11" s="86"/>
      <c r="D11" s="187" t="s">
        <v>295</v>
      </c>
      <c r="E11" s="287" t="s">
        <v>460</v>
      </c>
      <c r="F11" s="295"/>
      <c r="G11" s="431" t="s">
        <v>1515</v>
      </c>
      <c r="H11" s="295" t="s">
        <v>458</v>
      </c>
      <c r="I11" s="196" t="s">
        <v>461</v>
      </c>
    </row>
    <row r="12" spans="1:9" ht="45">
      <c r="A12" s="285"/>
      <c r="C12" s="86"/>
      <c r="D12" s="187" t="s">
        <v>329</v>
      </c>
      <c r="E12" s="287" t="s">
        <v>462</v>
      </c>
      <c r="F12" s="295"/>
      <c r="G12" s="413" t="s">
        <v>1506</v>
      </c>
      <c r="H12" s="1091" t="s">
        <v>1507</v>
      </c>
      <c r="I12" s="414" t="s">
        <v>697</v>
      </c>
    </row>
    <row r="13" spans="1:9" ht="33.75">
      <c r="A13" s="285"/>
      <c r="B13" s="186">
        <v>3</v>
      </c>
      <c r="C13" s="86"/>
      <c r="D13" s="187">
        <v>2</v>
      </c>
      <c r="E13" s="351" t="s">
        <v>698</v>
      </c>
      <c r="F13" s="295"/>
      <c r="G13" s="295" t="s">
        <v>458</v>
      </c>
      <c r="H13" s="1091" t="s">
        <v>1505</v>
      </c>
      <c r="I13" s="415" t="s">
        <v>463</v>
      </c>
    </row>
    <row r="14" spans="1:9" ht="39" customHeight="1">
      <c r="A14" s="285"/>
      <c r="C14" s="86"/>
      <c r="D14" s="187">
        <v>3</v>
      </c>
      <c r="E14" s="1276" t="s">
        <v>699</v>
      </c>
      <c r="F14" s="1276"/>
      <c r="G14" s="1276"/>
      <c r="H14" s="1276"/>
      <c r="I14" s="412"/>
    </row>
    <row r="15" spans="1:9" ht="20.100000000000001" customHeight="1">
      <c r="A15" s="285"/>
      <c r="C15" s="86"/>
      <c r="D15" s="187" t="s">
        <v>444</v>
      </c>
      <c r="E15" s="292" t="s">
        <v>1508</v>
      </c>
      <c r="F15" s="295"/>
      <c r="G15" s="295" t="s">
        <v>458</v>
      </c>
      <c r="H15" s="1091" t="s">
        <v>1505</v>
      </c>
      <c r="I15" s="1222" t="s">
        <v>700</v>
      </c>
    </row>
    <row r="16" spans="1:9" ht="15" customHeight="1">
      <c r="A16" s="285"/>
      <c r="C16" s="86"/>
      <c r="D16" s="114"/>
      <c r="E16" s="300" t="s">
        <v>328</v>
      </c>
      <c r="F16" s="301"/>
      <c r="G16" s="301"/>
      <c r="H16" s="298"/>
      <c r="I16" s="1224"/>
    </row>
    <row r="17" spans="1:12" ht="69" customHeight="1">
      <c r="A17" s="285"/>
      <c r="B17" s="186">
        <v>3</v>
      </c>
      <c r="C17" s="86"/>
      <c r="D17" s="187">
        <v>4</v>
      </c>
      <c r="E17" s="1276" t="s">
        <v>701</v>
      </c>
      <c r="F17" s="1276"/>
      <c r="G17" s="1276"/>
      <c r="H17" s="1276"/>
      <c r="I17" s="412"/>
    </row>
    <row r="18" spans="1:12" ht="87.95" customHeight="1">
      <c r="A18" s="285"/>
      <c r="C18" s="86"/>
      <c r="D18" s="187" t="s">
        <v>445</v>
      </c>
      <c r="E18" s="302" t="s">
        <v>464</v>
      </c>
      <c r="F18" s="295"/>
      <c r="G18" s="292" t="s">
        <v>1509</v>
      </c>
      <c r="H18" s="295" t="s">
        <v>458</v>
      </c>
      <c r="I18" s="1222" t="s">
        <v>481</v>
      </c>
    </row>
    <row r="19" spans="1:12" ht="15" customHeight="1">
      <c r="A19" s="285"/>
      <c r="C19" s="86"/>
      <c r="D19" s="114"/>
      <c r="E19" s="300" t="s">
        <v>328</v>
      </c>
      <c r="F19" s="301"/>
      <c r="G19" s="301"/>
      <c r="H19" s="298"/>
      <c r="I19" s="1224"/>
    </row>
    <row r="20" spans="1:12" ht="30" customHeight="1">
      <c r="A20" s="285"/>
      <c r="B20" s="186">
        <v>3</v>
      </c>
      <c r="C20" s="86"/>
      <c r="D20" s="187">
        <v>5</v>
      </c>
      <c r="E20" s="1276" t="s">
        <v>702</v>
      </c>
      <c r="F20" s="1276"/>
      <c r="G20" s="1276"/>
      <c r="H20" s="1276"/>
      <c r="I20" s="412"/>
    </row>
    <row r="21" spans="1:12" ht="26.1" customHeight="1">
      <c r="A21" s="285"/>
      <c r="C21" s="86"/>
      <c r="D21" s="187" t="s">
        <v>446</v>
      </c>
      <c r="E21" s="1277" t="s">
        <v>703</v>
      </c>
      <c r="F21" s="1277"/>
      <c r="G21" s="1277"/>
      <c r="H21" s="1277"/>
      <c r="I21" s="412"/>
    </row>
    <row r="22" spans="1:12" ht="32.1" customHeight="1">
      <c r="A22" s="285"/>
      <c r="C22" s="86"/>
      <c r="D22" s="187" t="s">
        <v>447</v>
      </c>
      <c r="E22" s="303" t="s">
        <v>465</v>
      </c>
      <c r="F22" s="295"/>
      <c r="G22" s="413" t="s">
        <v>1510</v>
      </c>
      <c r="H22" s="295" t="s">
        <v>458</v>
      </c>
      <c r="I22" s="1222" t="s">
        <v>704</v>
      </c>
    </row>
    <row r="23" spans="1:12" ht="15" customHeight="1">
      <c r="A23" s="285"/>
      <c r="C23" s="86"/>
      <c r="D23" s="114"/>
      <c r="E23" s="301" t="s">
        <v>328</v>
      </c>
      <c r="F23" s="297"/>
      <c r="G23" s="297"/>
      <c r="H23" s="298"/>
      <c r="I23" s="1224"/>
    </row>
    <row r="24" spans="1:12" ht="14.25" customHeight="1">
      <c r="A24" s="285"/>
      <c r="C24" s="86"/>
      <c r="D24" s="187" t="s">
        <v>448</v>
      </c>
      <c r="E24" s="1277" t="s">
        <v>705</v>
      </c>
      <c r="F24" s="1277"/>
      <c r="G24" s="1277"/>
      <c r="H24" s="1277"/>
      <c r="I24" s="412"/>
    </row>
    <row r="25" spans="1:12" ht="42.95" customHeight="1">
      <c r="A25" s="285"/>
      <c r="C25" s="86"/>
      <c r="D25" s="187" t="s">
        <v>449</v>
      </c>
      <c r="E25" s="303" t="s">
        <v>467</v>
      </c>
      <c r="F25" s="295"/>
      <c r="G25" s="1125" t="s">
        <v>1511</v>
      </c>
      <c r="H25" s="295" t="s">
        <v>458</v>
      </c>
      <c r="I25" s="1222" t="s">
        <v>598</v>
      </c>
    </row>
    <row r="26" spans="1:12" ht="15" customHeight="1">
      <c r="A26" s="285"/>
      <c r="C26" s="86"/>
      <c r="D26" s="114"/>
      <c r="E26" s="301" t="s">
        <v>328</v>
      </c>
      <c r="F26" s="297"/>
      <c r="G26" s="297"/>
      <c r="H26" s="298"/>
      <c r="I26" s="1224"/>
    </row>
    <row r="27" spans="1:12" ht="26.1" customHeight="1">
      <c r="A27" s="285"/>
      <c r="C27" s="86"/>
      <c r="D27" s="187" t="s">
        <v>450</v>
      </c>
      <c r="E27" s="1277" t="s">
        <v>706</v>
      </c>
      <c r="F27" s="1277"/>
      <c r="G27" s="1277"/>
      <c r="H27" s="1277"/>
      <c r="I27" s="412"/>
    </row>
    <row r="28" spans="1:12" ht="32.1" customHeight="1">
      <c r="A28" s="285"/>
      <c r="C28" s="86"/>
      <c r="D28" s="187" t="s">
        <v>451</v>
      </c>
      <c r="E28" s="303" t="s">
        <v>466</v>
      </c>
      <c r="F28" s="295"/>
      <c r="G28" s="306" t="s">
        <v>1512</v>
      </c>
      <c r="H28" s="295" t="s">
        <v>458</v>
      </c>
      <c r="I28" s="1222" t="s">
        <v>707</v>
      </c>
      <c r="L28" s="212" t="s">
        <v>1512</v>
      </c>
    </row>
    <row r="29" spans="1:12" ht="15" customHeight="1">
      <c r="A29" s="285"/>
      <c r="C29" s="86"/>
      <c r="D29" s="114"/>
      <c r="E29" s="301" t="s">
        <v>328</v>
      </c>
      <c r="F29" s="297"/>
      <c r="G29" s="297"/>
      <c r="H29" s="298"/>
      <c r="I29" s="1224"/>
    </row>
    <row r="30" spans="1:12" ht="49.5" customHeight="1">
      <c r="A30" s="285"/>
      <c r="B30" s="186">
        <v>3</v>
      </c>
      <c r="C30" s="86"/>
      <c r="D30" s="187" t="s">
        <v>69</v>
      </c>
      <c r="E30" s="1276" t="s">
        <v>709</v>
      </c>
      <c r="F30" s="1276"/>
      <c r="G30" s="1276"/>
      <c r="H30" s="1276"/>
      <c r="I30" s="412"/>
    </row>
    <row r="31" spans="1:12" ht="20.100000000000001" customHeight="1">
      <c r="A31" s="285"/>
      <c r="C31" s="86"/>
      <c r="D31" s="187" t="s">
        <v>452</v>
      </c>
      <c r="E31" s="1125" t="s">
        <v>1513</v>
      </c>
      <c r="F31" s="295"/>
      <c r="G31" s="295" t="s">
        <v>458</v>
      </c>
      <c r="H31" s="1091" t="s">
        <v>1505</v>
      </c>
      <c r="I31" s="1222" t="s">
        <v>480</v>
      </c>
    </row>
    <row r="32" spans="1:12" ht="15" customHeight="1">
      <c r="A32" s="285"/>
      <c r="C32" s="86"/>
      <c r="D32" s="114"/>
      <c r="E32" s="300" t="s">
        <v>328</v>
      </c>
      <c r="F32" s="297"/>
      <c r="G32" s="297"/>
      <c r="H32" s="298"/>
      <c r="I32" s="1224"/>
    </row>
    <row r="33" spans="1:12" s="174" customFormat="1" ht="3" customHeight="1">
      <c r="A33" s="285"/>
      <c r="K33" s="290"/>
      <c r="L33" s="290"/>
    </row>
    <row r="34" spans="1:12" ht="24.75" customHeight="1">
      <c r="D34" s="299">
        <v>1</v>
      </c>
      <c r="E34" s="1198" t="s">
        <v>708</v>
      </c>
      <c r="F34" s="1198"/>
      <c r="G34" s="1198"/>
      <c r="H34" s="1198"/>
      <c r="I34" s="1198"/>
    </row>
  </sheetData>
  <sheetProtection algorithmName="SHA-512" hashValue="fy3HA7sXlqUkIgl0AOti0oAPQWmdrYwtlLaQFJib70DjVDl2nUKU79DIhoaE1bpg3Hs7l5XPA10hQ14gWrmxgg==" saltValue="SXlBEqpYkQACWyoCAeBBSw=="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3" location="'Форма 4.8'!$H$13" tooltip="Кликните по гиперссылке, чтобы перейти по гиперссылке или отредактировать её" display="https://portal.eias.ru/Portal/DownloadPage.aspx?type=12&amp;guid=baf448c1-3658-4055-a9b6-371e6f1229a6" xr:uid="{00000000-0004-0000-2200-000000000000}"/>
    <hyperlink ref="H12" location="'Форма 4.8'!$H$12" tooltip="Кликните по гиперссылке, чтобы перейти по гиперссылке или отредактировать её" display="https://portal.eias.ru/Portal/DownloadPage.aspx?type=12&amp;guid=f72e3d89-7205-461c-a312-93b7d3ccea88" xr:uid="{00000000-0004-0000-2200-000001000000}"/>
    <hyperlink ref="H15" location="'Форма 4.8'!$H$15" tooltip="Кликните по гиперссылке, чтобы перейти по гиперссылке или отредактировать её" display="https://portal.eias.ru/Portal/DownloadPage.aspx?type=12&amp;guid=baf448c1-3658-4055-a9b6-371e6f1229a6" xr:uid="{00000000-0004-0000-2200-000002000000}"/>
    <hyperlink ref="H31" location="'Форма 4.8'!$H$31" tooltip="Кликните по гиперссылке, чтобы перейти по гиперссылке или отредактировать её" display="https://portal.eias.ru/Portal/DownloadPage.aspx?type=12&amp;guid=baf448c1-3658-4055-a9b6-371e6f1229a6"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478</v>
      </c>
      <c r="E5" s="1279"/>
      <c r="F5" s="1279"/>
      <c r="G5" s="1279"/>
      <c r="H5" s="1279"/>
      <c r="I5" s="1279"/>
      <c r="J5" s="1279"/>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482</v>
      </c>
      <c r="F9" s="1281"/>
      <c r="G9" s="1281" t="s">
        <v>483</v>
      </c>
      <c r="H9" s="1281"/>
      <c r="I9" s="1281"/>
      <c r="J9" s="1281"/>
      <c r="K9" s="1281"/>
    </row>
    <row r="10" spans="1:14" ht="22.5">
      <c r="D10" s="1281"/>
      <c r="E10" s="137" t="s">
        <v>484</v>
      </c>
      <c r="F10" s="137" t="s">
        <v>400</v>
      </c>
      <c r="G10" s="137" t="s">
        <v>400</v>
      </c>
      <c r="H10" s="137" t="s">
        <v>484</v>
      </c>
      <c r="I10" s="137" t="s">
        <v>485</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2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4"/>
    </row>
    <row r="14" spans="1:14" ht="3" customHeight="1">
      <c r="A14" s="131"/>
      <c r="B14" s="131"/>
      <c r="C14" s="131"/>
    </row>
    <row r="15" spans="1:14" ht="27.75" customHeight="1">
      <c r="E15" s="1280" t="s">
        <v>594</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5" t="s">
        <v>314</v>
      </c>
      <c r="E7" s="1157"/>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33.75" customHeight="1">
      <c r="C12" s="167"/>
      <c r="D12" s="123">
        <v>1</v>
      </c>
      <c r="E12" s="1074" t="s">
        <v>1514</v>
      </c>
    </row>
    <row r="13" spans="3:9" ht="12" customHeight="1">
      <c r="C13" s="50"/>
      <c r="D13" s="428"/>
      <c r="E13" s="429" t="s">
        <v>177</v>
      </c>
    </row>
    <row r="14" spans="3:9" ht="3" customHeight="1"/>
    <row r="15" spans="3:9" ht="22.5" customHeight="1">
      <c r="C15" s="168"/>
      <c r="D15" s="1282" t="s">
        <v>315</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9" t="s">
        <v>55</v>
      </c>
      <c r="E7" s="1279"/>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39"/>
    </row>
    <row r="3" spans="2:5" ht="3" customHeight="1"/>
    <row r="4" spans="2:5" ht="21.75" customHeight="1" thickBot="1">
      <c r="B4" s="1127" t="s">
        <v>1</v>
      </c>
      <c r="C4" s="1127" t="s">
        <v>91</v>
      </c>
      <c r="D4" s="1127" t="s">
        <v>72</v>
      </c>
    </row>
    <row r="5" spans="2:5" ht="12" thickTop="1"/>
  </sheetData>
  <sheetProtection algorithmName="SHA-512" hashValue="cyvfzdycGEamXDJviOtcAKQiMnwq3NQOrN0a5/cqd4d6x+pmUt2SNIaB7yaLVtjMchVxsCEIeldPydYB+8vJ/Q==" saltValue="JcVCV1yvDAakjmAc24VA5g==" spinCount="100000" sheet="1" objects="1" scenarios="1" formatColumns="0" formatRows="0" autoFilter="0"/>
  <autoFilter ref="B4:D4" xr:uid="{F276F143-959A-4C72-A1FC-613266FB2246}"/>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44186.657638888886</v>
      </c>
      <c r="B2" s="12" t="s">
        <v>774</v>
      </c>
      <c r="C2" s="12" t="s">
        <v>442</v>
      </c>
    </row>
    <row r="3" spans="1:4">
      <c r="A3" s="1119">
        <v>44186.657650462963</v>
      </c>
      <c r="B3" s="12" t="s">
        <v>775</v>
      </c>
      <c r="C3" s="12" t="s">
        <v>442</v>
      </c>
    </row>
    <row r="4" spans="1:4">
      <c r="A4" s="1119">
        <v>44186.657731481479</v>
      </c>
      <c r="B4" s="12" t="s">
        <v>774</v>
      </c>
      <c r="C4" s="12" t="s">
        <v>442</v>
      </c>
    </row>
    <row r="5" spans="1:4">
      <c r="A5" s="1119">
        <v>44186.657743055555</v>
      </c>
      <c r="B5" s="12" t="s">
        <v>775</v>
      </c>
      <c r="C5" s="12" t="s">
        <v>442</v>
      </c>
    </row>
    <row r="6" spans="1:4">
      <c r="A6" s="1119">
        <v>44186.659513888888</v>
      </c>
      <c r="B6" s="12" t="s">
        <v>774</v>
      </c>
      <c r="C6" s="12" t="s">
        <v>442</v>
      </c>
    </row>
    <row r="7" spans="1:4">
      <c r="A7" s="1119">
        <v>44186.659525462965</v>
      </c>
      <c r="B7" s="12" t="s">
        <v>775</v>
      </c>
      <c r="C7" s="12" t="s">
        <v>442</v>
      </c>
    </row>
    <row r="8" spans="1:4">
      <c r="A8" s="1119">
        <v>44188.651122685187</v>
      </c>
      <c r="B8" s="12" t="s">
        <v>774</v>
      </c>
      <c r="C8" s="12" t="s">
        <v>442</v>
      </c>
    </row>
    <row r="9" spans="1:4">
      <c r="A9" s="1119">
        <v>44188.651134259257</v>
      </c>
      <c r="B9" s="12" t="s">
        <v>775</v>
      </c>
      <c r="C9" s="12" t="s">
        <v>442</v>
      </c>
    </row>
    <row r="10" spans="1:4">
      <c r="A10" s="1119">
        <v>44253.458425925928</v>
      </c>
      <c r="B10" s="12" t="s">
        <v>774</v>
      </c>
      <c r="C10" s="12" t="s">
        <v>442</v>
      </c>
    </row>
    <row r="11" spans="1:4">
      <c r="A11" s="1119">
        <v>44253.458449074074</v>
      </c>
      <c r="B11" s="12" t="s">
        <v>775</v>
      </c>
      <c r="C11" s="12" t="s">
        <v>442</v>
      </c>
    </row>
  </sheetData>
  <sheetProtection algorithmName="SHA-512" hashValue="UnMa/nD8Xn3WvbOgySdNrFNpsybFt4zBAEomh25XIZ2gAiB0w3wJpaViMpOABJYDpxxm+VbWnjYwypB0ZA4WBA==" saltValue="TI6oCkCG6OdO15Nlwua8P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1">
        <v>1</v>
      </c>
      <c r="E9" s="1308"/>
      <c r="F9" s="1313"/>
      <c r="G9" s="1317" t="s">
        <v>85</v>
      </c>
      <c r="H9" s="1181"/>
      <c r="I9" s="1181">
        <v>1</v>
      </c>
      <c r="J9" s="1311"/>
      <c r="K9" s="1212" t="s">
        <v>85</v>
      </c>
      <c r="L9" s="1194"/>
      <c r="M9" s="1194" t="s">
        <v>93</v>
      </c>
      <c r="N9" s="1310"/>
      <c r="O9" s="1212" t="s">
        <v>85</v>
      </c>
      <c r="P9" s="1194"/>
      <c r="Q9" s="1194" t="s">
        <v>93</v>
      </c>
      <c r="R9" s="1305"/>
      <c r="S9" s="1212" t="s">
        <v>85</v>
      </c>
      <c r="T9" s="1088"/>
      <c r="U9" s="1088" t="s">
        <v>93</v>
      </c>
      <c r="V9" s="1115"/>
      <c r="W9" s="308"/>
    </row>
    <row r="10" spans="1:23" s="740" customFormat="1" ht="17.100000000000001" customHeight="1">
      <c r="A10" s="205"/>
      <c r="C10" s="159"/>
      <c r="D10" s="1181"/>
      <c r="E10" s="1308"/>
      <c r="F10" s="1313"/>
      <c r="G10" s="1317"/>
      <c r="H10" s="1181"/>
      <c r="I10" s="1181"/>
      <c r="J10" s="1311"/>
      <c r="K10" s="1212"/>
      <c r="L10" s="1194"/>
      <c r="M10" s="1194"/>
      <c r="N10" s="1310"/>
      <c r="O10" s="1212"/>
      <c r="P10" s="1194"/>
      <c r="Q10" s="1194"/>
      <c r="R10" s="1305"/>
      <c r="S10" s="1212"/>
      <c r="T10" s="1090"/>
      <c r="U10" s="745"/>
      <c r="V10" s="746" t="s">
        <v>716</v>
      </c>
      <c r="W10" s="747"/>
    </row>
    <row r="11" spans="1:23" s="102" customFormat="1" ht="17.100000000000001" customHeight="1">
      <c r="A11" s="205"/>
      <c r="C11" s="159"/>
      <c r="D11" s="1182"/>
      <c r="E11" s="1309"/>
      <c r="F11" s="1314"/>
      <c r="G11" s="1182"/>
      <c r="H11" s="1182"/>
      <c r="I11" s="1182"/>
      <c r="J11" s="1312"/>
      <c r="K11" s="1182"/>
      <c r="L11" s="1182"/>
      <c r="M11" s="1182"/>
      <c r="N11" s="1305"/>
      <c r="O11" s="1182"/>
      <c r="P11" s="1089"/>
      <c r="Q11" s="745"/>
      <c r="R11" s="746" t="s">
        <v>715</v>
      </c>
      <c r="S11" s="742"/>
      <c r="T11" s="742"/>
      <c r="U11" s="742"/>
      <c r="V11" s="742"/>
      <c r="W11" s="747"/>
    </row>
    <row r="12" spans="1:23" s="102" customFormat="1" ht="17.100000000000001" customHeight="1">
      <c r="A12" s="205"/>
      <c r="C12" s="159"/>
      <c r="D12" s="1182"/>
      <c r="E12" s="1309"/>
      <c r="F12" s="1314"/>
      <c r="G12" s="1182"/>
      <c r="H12" s="1182"/>
      <c r="I12" s="1182"/>
      <c r="J12" s="1312"/>
      <c r="K12" s="1182"/>
      <c r="L12" s="745"/>
      <c r="M12" s="746"/>
      <c r="N12" s="746" t="s">
        <v>412</v>
      </c>
      <c r="O12" s="746"/>
      <c r="P12" s="746"/>
      <c r="Q12" s="746"/>
      <c r="R12" s="746"/>
      <c r="S12" s="742"/>
      <c r="T12" s="742"/>
      <c r="U12" s="742"/>
      <c r="V12" s="742"/>
      <c r="W12" s="747"/>
    </row>
    <row r="13" spans="1:23" s="102" customFormat="1" ht="17.25" customHeight="1">
      <c r="A13" s="205"/>
      <c r="C13" s="159"/>
      <c r="D13" s="1182"/>
      <c r="E13" s="1309"/>
      <c r="F13" s="1314"/>
      <c r="G13" s="118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21"/>
      <c r="E15" s="1315"/>
      <c r="F15" s="1316"/>
      <c r="G15" s="1318"/>
      <c r="H15" s="1181"/>
      <c r="I15" s="1181">
        <v>1</v>
      </c>
      <c r="J15" s="1311"/>
      <c r="K15" s="1212" t="s">
        <v>85</v>
      </c>
      <c r="L15" s="1194"/>
      <c r="M15" s="1194" t="s">
        <v>93</v>
      </c>
      <c r="N15" s="1310"/>
      <c r="O15" s="1212" t="s">
        <v>85</v>
      </c>
      <c r="P15" s="1194"/>
      <c r="Q15" s="1194" t="s">
        <v>93</v>
      </c>
      <c r="R15" s="1305"/>
      <c r="S15" s="1212" t="s">
        <v>85</v>
      </c>
      <c r="T15" s="1088"/>
      <c r="U15" s="1088" t="s">
        <v>93</v>
      </c>
      <c r="V15" s="1115"/>
      <c r="W15" s="308"/>
    </row>
    <row r="16" spans="1:23" s="743" customFormat="1" ht="16.5" customHeight="1">
      <c r="A16" s="749"/>
      <c r="B16" s="744"/>
      <c r="C16" s="748"/>
      <c r="D16" s="1321"/>
      <c r="E16" s="1315"/>
      <c r="F16" s="1316"/>
      <c r="G16" s="1318"/>
      <c r="H16" s="1181"/>
      <c r="I16" s="1181"/>
      <c r="J16" s="1311"/>
      <c r="K16" s="1212"/>
      <c r="L16" s="1194"/>
      <c r="M16" s="1194"/>
      <c r="N16" s="1310"/>
      <c r="O16" s="1212"/>
      <c r="P16" s="1194"/>
      <c r="Q16" s="1194"/>
      <c r="R16" s="1305"/>
      <c r="S16" s="1212"/>
      <c r="T16" s="1090"/>
      <c r="U16" s="745"/>
      <c r="V16" s="746" t="s">
        <v>716</v>
      </c>
      <c r="W16" s="747"/>
    </row>
    <row r="17" spans="1:36" ht="17.100000000000001" customHeight="1">
      <c r="A17" s="205"/>
      <c r="B17" s="102"/>
      <c r="C17" s="159"/>
      <c r="D17" s="1321"/>
      <c r="E17" s="1315"/>
      <c r="F17" s="1316"/>
      <c r="G17" s="1318"/>
      <c r="H17" s="1181"/>
      <c r="I17" s="1181"/>
      <c r="J17" s="1312"/>
      <c r="K17" s="1212"/>
      <c r="L17" s="1194"/>
      <c r="M17" s="1194"/>
      <c r="N17" s="1305"/>
      <c r="O17" s="1212"/>
      <c r="P17" s="1089"/>
      <c r="Q17" s="745"/>
      <c r="R17" s="746" t="s">
        <v>715</v>
      </c>
      <c r="S17" s="742"/>
      <c r="T17" s="742"/>
      <c r="U17" s="742"/>
      <c r="V17" s="742"/>
      <c r="W17" s="747"/>
    </row>
    <row r="18" spans="1:36" ht="17.100000000000001" customHeight="1">
      <c r="A18" s="205"/>
      <c r="B18" s="102"/>
      <c r="C18" s="159"/>
      <c r="D18" s="1321"/>
      <c r="E18" s="1315"/>
      <c r="F18" s="1316"/>
      <c r="G18" s="1318"/>
      <c r="H18" s="1181"/>
      <c r="I18" s="1181"/>
      <c r="J18" s="1312"/>
      <c r="K18" s="1212"/>
      <c r="L18" s="745"/>
      <c r="M18" s="746"/>
      <c r="N18" s="746" t="s">
        <v>412</v>
      </c>
      <c r="O18" s="746"/>
      <c r="P18" s="746"/>
      <c r="Q18" s="746"/>
      <c r="R18" s="746"/>
      <c r="S18" s="742"/>
      <c r="T18" s="742"/>
      <c r="U18" s="742"/>
      <c r="V18" s="742"/>
      <c r="W18" s="747"/>
    </row>
    <row r="19" spans="1:36" ht="17.100000000000001" customHeight="1">
      <c r="A19" s="205"/>
      <c r="B19" s="102"/>
      <c r="C19" s="159"/>
      <c r="D19" s="1321"/>
      <c r="E19" s="1315"/>
      <c r="F19" s="1316"/>
      <c r="G19" s="1318"/>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22" t="s">
        <v>298</v>
      </c>
      <c r="P27" s="1322"/>
      <c r="Q27" s="1322"/>
      <c r="R27" s="1259" t="s">
        <v>270</v>
      </c>
      <c r="S27" s="1259"/>
      <c r="T27" s="1259"/>
      <c r="U27" s="1232" t="s">
        <v>341</v>
      </c>
      <c r="W27" s="1306"/>
    </row>
    <row r="28" spans="1:36" ht="17.100000000000001" customHeight="1">
      <c r="O28" s="1260" t="s">
        <v>605</v>
      </c>
      <c r="P28" s="1260" t="s">
        <v>271</v>
      </c>
      <c r="Q28" s="1260"/>
      <c r="R28" s="1259"/>
      <c r="S28" s="1259"/>
      <c r="T28" s="1259"/>
      <c r="U28" s="1232"/>
      <c r="W28" s="1306"/>
    </row>
    <row r="29" spans="1:36" ht="37.5" customHeight="1">
      <c r="O29" s="1260"/>
      <c r="P29" s="104" t="s">
        <v>606</v>
      </c>
      <c r="Q29" s="104" t="s">
        <v>6</v>
      </c>
      <c r="R29" s="105" t="s">
        <v>274</v>
      </c>
      <c r="S29" s="1256" t="s">
        <v>273</v>
      </c>
      <c r="T29" s="1256"/>
      <c r="U29" s="1232"/>
      <c r="W29" s="1306"/>
    </row>
    <row r="30" spans="1:36" ht="17.100000000000001" customHeight="1">
      <c r="G30" s="157"/>
      <c r="H30" s="157"/>
      <c r="I30" s="157"/>
      <c r="J30" s="157"/>
      <c r="K30" s="157"/>
      <c r="L30" s="122"/>
      <c r="M30" s="432" t="s">
        <v>183</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4" customFormat="1" ht="22.5">
      <c r="A31" s="1205">
        <v>1</v>
      </c>
      <c r="B31" s="848"/>
      <c r="C31" s="848"/>
      <c r="D31" s="848"/>
      <c r="E31" s="849"/>
      <c r="F31" s="850"/>
      <c r="G31" s="850"/>
      <c r="H31" s="850"/>
      <c r="I31" s="851"/>
      <c r="J31" s="846"/>
      <c r="K31" s="853"/>
      <c r="L31" s="594">
        <f>mergeValue(A31)</f>
        <v>1</v>
      </c>
      <c r="M31" s="642" t="s">
        <v>20</v>
      </c>
      <c r="N31" s="647"/>
      <c r="O31" s="1284"/>
      <c r="P31" s="1285"/>
      <c r="Q31" s="1285"/>
      <c r="R31" s="1285"/>
      <c r="S31" s="1285"/>
      <c r="T31" s="1285"/>
      <c r="U31" s="1285"/>
      <c r="V31" s="1286"/>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5"/>
      <c r="B32" s="1205">
        <v>1</v>
      </c>
      <c r="C32" s="848"/>
      <c r="D32" s="848"/>
      <c r="E32" s="850"/>
      <c r="F32" s="850"/>
      <c r="G32" s="850"/>
      <c r="H32" s="850"/>
      <c r="I32" s="845"/>
      <c r="J32" s="844"/>
      <c r="K32" s="847"/>
      <c r="L32" s="594" t="str">
        <f>mergeValue(A32) &amp;"."&amp; mergeValue(B32)</f>
        <v>1.1</v>
      </c>
      <c r="M32" s="547" t="s">
        <v>16</v>
      </c>
      <c r="N32" s="647"/>
      <c r="O32" s="1284"/>
      <c r="P32" s="1285"/>
      <c r="Q32" s="1285"/>
      <c r="R32" s="1285"/>
      <c r="S32" s="1285"/>
      <c r="T32" s="1285"/>
      <c r="U32" s="1285"/>
      <c r="V32" s="1286"/>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5"/>
      <c r="B33" s="1205"/>
      <c r="C33" s="1205">
        <v>1</v>
      </c>
      <c r="D33" s="848"/>
      <c r="E33" s="850"/>
      <c r="F33" s="850"/>
      <c r="G33" s="850"/>
      <c r="H33" s="850"/>
      <c r="I33" s="852"/>
      <c r="J33" s="844"/>
      <c r="K33" s="847"/>
      <c r="L33" s="594" t="str">
        <f>mergeValue(A33) &amp;"."&amp; mergeValue(B33)&amp;"."&amp; mergeValue(C33)</f>
        <v>1.1.1</v>
      </c>
      <c r="M33" s="548" t="s">
        <v>7</v>
      </c>
      <c r="N33" s="647"/>
      <c r="O33" s="1284"/>
      <c r="P33" s="1285"/>
      <c r="Q33" s="1285"/>
      <c r="R33" s="1285"/>
      <c r="S33" s="1285"/>
      <c r="T33" s="1285"/>
      <c r="U33" s="1285"/>
      <c r="V33" s="1286"/>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5"/>
      <c r="B34" s="1205"/>
      <c r="C34" s="1205"/>
      <c r="D34" s="1205">
        <v>1</v>
      </c>
      <c r="E34" s="850"/>
      <c r="F34" s="850"/>
      <c r="G34" s="850"/>
      <c r="H34" s="850"/>
      <c r="I34" s="852"/>
      <c r="J34" s="844"/>
      <c r="K34" s="847"/>
      <c r="L34" s="594" t="str">
        <f>mergeValue(A34) &amp;"."&amp; mergeValue(B34)&amp;"."&amp; mergeValue(C34)&amp;"."&amp; mergeValue(D34)</f>
        <v>1.1.1.1</v>
      </c>
      <c r="M34" s="549" t="s">
        <v>22</v>
      </c>
      <c r="N34" s="647"/>
      <c r="O34" s="1284"/>
      <c r="P34" s="1285"/>
      <c r="Q34" s="1285"/>
      <c r="R34" s="1285"/>
      <c r="S34" s="1285"/>
      <c r="T34" s="1285"/>
      <c r="U34" s="1285"/>
      <c r="V34" s="1286"/>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5"/>
      <c r="B35" s="1205"/>
      <c r="C35" s="1205"/>
      <c r="D35" s="1205"/>
      <c r="E35" s="1205">
        <v>1</v>
      </c>
      <c r="F35" s="850"/>
      <c r="G35" s="850"/>
      <c r="H35" s="848">
        <v>1</v>
      </c>
      <c r="I35" s="1205">
        <v>1</v>
      </c>
      <c r="J35" s="850"/>
      <c r="K35" s="855"/>
      <c r="L35" s="594" t="str">
        <f>mergeValue(A35) &amp;"."&amp; mergeValue(B35)&amp;"."&amp; mergeValue(C35)&amp;"."&amp; mergeValue(D35)&amp;"."&amp; mergeValue(E35)</f>
        <v>1.1.1.1.1</v>
      </c>
      <c r="M35" s="555" t="s">
        <v>9</v>
      </c>
      <c r="N35" s="647"/>
      <c r="O35" s="1208"/>
      <c r="P35" s="1209"/>
      <c r="Q35" s="1209"/>
      <c r="R35" s="1209"/>
      <c r="S35" s="1209"/>
      <c r="T35" s="1209"/>
      <c r="U35" s="1209"/>
      <c r="V35" s="1210"/>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5"/>
      <c r="B36" s="1205"/>
      <c r="C36" s="1205"/>
      <c r="D36" s="1205"/>
      <c r="E36" s="1205"/>
      <c r="F36" s="1205">
        <v>1</v>
      </c>
      <c r="G36" s="848"/>
      <c r="H36" s="848"/>
      <c r="I36" s="1205"/>
      <c r="J36" s="1205">
        <v>1</v>
      </c>
      <c r="K36" s="856"/>
      <c r="L36" s="594" t="str">
        <f>mergeValue(A36) &amp;"."&amp; mergeValue(B36)&amp;"."&amp; mergeValue(C36)&amp;"."&amp; mergeValue(D36)&amp;"."&amp; mergeValue(E36)&amp;"."&amp; mergeValue(F36)</f>
        <v>1.1.1.1.1.1</v>
      </c>
      <c r="M36" s="556" t="s">
        <v>10</v>
      </c>
      <c r="N36" s="647"/>
      <c r="O36" s="1208"/>
      <c r="P36" s="1209"/>
      <c r="Q36" s="1209"/>
      <c r="R36" s="1209"/>
      <c r="S36" s="1209"/>
      <c r="T36" s="1209"/>
      <c r="U36" s="1209"/>
      <c r="V36" s="1210"/>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5"/>
      <c r="B37" s="1205"/>
      <c r="C37" s="1205"/>
      <c r="D37" s="1205"/>
      <c r="E37" s="1205"/>
      <c r="F37" s="1205"/>
      <c r="G37" s="848">
        <v>1</v>
      </c>
      <c r="H37" s="848"/>
      <c r="I37" s="1205"/>
      <c r="J37" s="1205"/>
      <c r="K37" s="856">
        <v>1</v>
      </c>
      <c r="L37" s="594" t="str">
        <f>mergeValue(A37) &amp;"."&amp; mergeValue(B37)&amp;"."&amp; mergeValue(C37)&amp;"."&amp; mergeValue(D37)&amp;"."&amp; mergeValue(E37)&amp;"."&amp; mergeValue(F37)&amp;"."&amp; mergeValue(G37)</f>
        <v>1.1.1.1.1.1.1</v>
      </c>
      <c r="M37" s="1070"/>
      <c r="N37" s="647"/>
      <c r="O37" s="563"/>
      <c r="P37" s="563"/>
      <c r="Q37" s="1095"/>
      <c r="R37" s="1211"/>
      <c r="S37" s="1212" t="s">
        <v>84</v>
      </c>
      <c r="T37" s="1211"/>
      <c r="U37" s="1212" t="s">
        <v>84</v>
      </c>
      <c r="V37" s="563"/>
      <c r="W37" s="1204"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5"/>
      <c r="B38" s="1205"/>
      <c r="C38" s="1205"/>
      <c r="D38" s="1205"/>
      <c r="E38" s="1205"/>
      <c r="F38" s="1205"/>
      <c r="G38" s="848"/>
      <c r="H38" s="848"/>
      <c r="I38" s="1205"/>
      <c r="J38" s="1205"/>
      <c r="K38" s="856"/>
      <c r="L38" s="601"/>
      <c r="M38" s="647"/>
      <c r="N38" s="647"/>
      <c r="O38" s="563"/>
      <c r="P38" s="563"/>
      <c r="Q38" s="585" t="str">
        <f>R37 &amp; "-" &amp; T37</f>
        <v>-</v>
      </c>
      <c r="R38" s="1211"/>
      <c r="S38" s="1212"/>
      <c r="T38" s="1211"/>
      <c r="U38" s="1212"/>
      <c r="V38" s="563"/>
      <c r="W38" s="1204"/>
      <c r="X38" s="586"/>
      <c r="Y38" s="590"/>
      <c r="Z38" s="590" t="str">
        <f t="shared" si="0"/>
        <v/>
      </c>
      <c r="AA38" s="590"/>
      <c r="AB38" s="590"/>
      <c r="AC38" s="590"/>
      <c r="AD38" s="586"/>
      <c r="AE38" s="586"/>
      <c r="AF38" s="586"/>
      <c r="AG38" s="586"/>
      <c r="AH38" s="586"/>
      <c r="AI38" s="586"/>
      <c r="AJ38" s="586"/>
    </row>
    <row r="39" spans="1:36" s="524" customFormat="1" ht="15" customHeight="1">
      <c r="A39" s="1205"/>
      <c r="B39" s="1205"/>
      <c r="C39" s="1205"/>
      <c r="D39" s="1205"/>
      <c r="E39" s="1205"/>
      <c r="F39" s="1205"/>
      <c r="G39" s="850"/>
      <c r="H39" s="848"/>
      <c r="I39" s="1205"/>
      <c r="J39" s="1205"/>
      <c r="K39" s="855"/>
      <c r="L39" s="539"/>
      <c r="M39" s="558" t="s">
        <v>25</v>
      </c>
      <c r="N39" s="565"/>
      <c r="O39" s="565"/>
      <c r="P39" s="565"/>
      <c r="Q39" s="565"/>
      <c r="R39" s="565"/>
      <c r="S39" s="565"/>
      <c r="T39" s="565"/>
      <c r="U39" s="565"/>
      <c r="V39" s="561"/>
      <c r="W39" s="1204"/>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5"/>
      <c r="B40" s="1205"/>
      <c r="C40" s="1205"/>
      <c r="D40" s="1205"/>
      <c r="E40" s="1205"/>
      <c r="F40" s="850"/>
      <c r="G40" s="850"/>
      <c r="H40" s="848"/>
      <c r="I40" s="120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5"/>
      <c r="B41" s="1205"/>
      <c r="C41" s="1205"/>
      <c r="D41" s="120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5"/>
      <c r="B42" s="1205"/>
      <c r="C42" s="120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5"/>
      <c r="B43" s="120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5">
        <v>1</v>
      </c>
      <c r="B49" s="866"/>
      <c r="C49" s="866"/>
      <c r="D49" s="866"/>
      <c r="E49" s="867"/>
      <c r="F49" s="868"/>
      <c r="G49" s="868"/>
      <c r="H49" s="868"/>
      <c r="I49" s="869"/>
      <c r="J49" s="864"/>
      <c r="K49" s="871"/>
      <c r="L49" s="594">
        <f>mergeValue(A49)</f>
        <v>1</v>
      </c>
      <c r="M49" s="642" t="s">
        <v>20</v>
      </c>
      <c r="N49" s="647"/>
      <c r="O49" s="1284"/>
      <c r="P49" s="1285"/>
      <c r="Q49" s="1285"/>
      <c r="R49" s="1285"/>
      <c r="S49" s="1285"/>
      <c r="T49" s="1285"/>
      <c r="U49" s="1285"/>
      <c r="V49" s="1286"/>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5"/>
      <c r="B50" s="1205">
        <v>1</v>
      </c>
      <c r="C50" s="866"/>
      <c r="D50" s="866"/>
      <c r="E50" s="868"/>
      <c r="F50" s="868"/>
      <c r="G50" s="868"/>
      <c r="H50" s="868"/>
      <c r="I50" s="863"/>
      <c r="J50" s="862"/>
      <c r="K50" s="865"/>
      <c r="L50" s="594" t="str">
        <f>mergeValue(A50) &amp;"."&amp; mergeValue(B50)</f>
        <v>1.1</v>
      </c>
      <c r="M50" s="547" t="s">
        <v>16</v>
      </c>
      <c r="N50" s="647"/>
      <c r="O50" s="1284"/>
      <c r="P50" s="1285"/>
      <c r="Q50" s="1285"/>
      <c r="R50" s="1285"/>
      <c r="S50" s="1285"/>
      <c r="T50" s="1285"/>
      <c r="U50" s="1285"/>
      <c r="V50" s="1286"/>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5"/>
      <c r="B51" s="1205"/>
      <c r="C51" s="1205">
        <v>1</v>
      </c>
      <c r="D51" s="866"/>
      <c r="E51" s="868"/>
      <c r="F51" s="868"/>
      <c r="G51" s="868"/>
      <c r="H51" s="868"/>
      <c r="I51" s="870"/>
      <c r="J51" s="862"/>
      <c r="K51" s="865"/>
      <c r="L51" s="594" t="str">
        <f>mergeValue(A51) &amp;"."&amp; mergeValue(B51)&amp;"."&amp; mergeValue(C51)</f>
        <v>1.1.1</v>
      </c>
      <c r="M51" s="548" t="s">
        <v>7</v>
      </c>
      <c r="N51" s="647"/>
      <c r="O51" s="1284"/>
      <c r="P51" s="1285"/>
      <c r="Q51" s="1285"/>
      <c r="R51" s="1285"/>
      <c r="S51" s="1285"/>
      <c r="T51" s="1285"/>
      <c r="U51" s="1285"/>
      <c r="V51" s="1286"/>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5"/>
      <c r="B52" s="1205"/>
      <c r="C52" s="1205"/>
      <c r="D52" s="1205">
        <v>1</v>
      </c>
      <c r="E52" s="868"/>
      <c r="F52" s="868"/>
      <c r="G52" s="868"/>
      <c r="H52" s="868"/>
      <c r="I52" s="870"/>
      <c r="J52" s="862"/>
      <c r="K52" s="865"/>
      <c r="L52" s="594" t="str">
        <f>mergeValue(A52) &amp;"."&amp; mergeValue(B52)&amp;"."&amp; mergeValue(C52)&amp;"."&amp; mergeValue(D52)</f>
        <v>1.1.1.1</v>
      </c>
      <c r="M52" s="549" t="s">
        <v>22</v>
      </c>
      <c r="N52" s="647"/>
      <c r="O52" s="1284"/>
      <c r="P52" s="1285"/>
      <c r="Q52" s="1285"/>
      <c r="R52" s="1285"/>
      <c r="S52" s="1285"/>
      <c r="T52" s="1285"/>
      <c r="U52" s="1285"/>
      <c r="V52" s="1286"/>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5"/>
      <c r="B53" s="1205"/>
      <c r="C53" s="1205"/>
      <c r="D53" s="1205"/>
      <c r="E53" s="1205">
        <v>1</v>
      </c>
      <c r="F53" s="868"/>
      <c r="G53" s="868"/>
      <c r="H53" s="866">
        <v>1</v>
      </c>
      <c r="I53" s="1205">
        <v>1</v>
      </c>
      <c r="J53" s="868"/>
      <c r="K53" s="873"/>
      <c r="L53" s="594" t="str">
        <f>mergeValue(A53) &amp;"."&amp; mergeValue(B53)&amp;"."&amp; mergeValue(C53)&amp;"."&amp; mergeValue(D53)&amp;"."&amp; mergeValue(E53)</f>
        <v>1.1.1.1.1</v>
      </c>
      <c r="M53" s="555" t="s">
        <v>9</v>
      </c>
      <c r="N53" s="647"/>
      <c r="O53" s="1208"/>
      <c r="P53" s="1209"/>
      <c r="Q53" s="1209"/>
      <c r="R53" s="1209"/>
      <c r="S53" s="1209"/>
      <c r="T53" s="1209"/>
      <c r="U53" s="1209"/>
      <c r="V53" s="1210"/>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5"/>
      <c r="B54" s="1205"/>
      <c r="C54" s="1205"/>
      <c r="D54" s="1205"/>
      <c r="E54" s="1205"/>
      <c r="F54" s="1205">
        <v>1</v>
      </c>
      <c r="G54" s="866"/>
      <c r="H54" s="866"/>
      <c r="I54" s="1205"/>
      <c r="J54" s="1205">
        <v>1</v>
      </c>
      <c r="K54" s="874"/>
      <c r="L54" s="594" t="str">
        <f>mergeValue(A54) &amp;"."&amp; mergeValue(B54)&amp;"."&amp; mergeValue(C54)&amp;"."&amp; mergeValue(D54)&amp;"."&amp; mergeValue(E54)&amp;"."&amp; mergeValue(F54)</f>
        <v>1.1.1.1.1.1</v>
      </c>
      <c r="M54" s="556" t="s">
        <v>10</v>
      </c>
      <c r="N54" s="647"/>
      <c r="O54" s="1208"/>
      <c r="P54" s="1209"/>
      <c r="Q54" s="1209"/>
      <c r="R54" s="1209"/>
      <c r="S54" s="1209"/>
      <c r="T54" s="1209"/>
      <c r="U54" s="1209"/>
      <c r="V54" s="1210"/>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5"/>
      <c r="B55" s="1205"/>
      <c r="C55" s="1205"/>
      <c r="D55" s="1205"/>
      <c r="E55" s="1205"/>
      <c r="F55" s="1205"/>
      <c r="G55" s="866">
        <v>1</v>
      </c>
      <c r="H55" s="866"/>
      <c r="I55" s="1205"/>
      <c r="J55" s="1205"/>
      <c r="K55" s="874">
        <v>1</v>
      </c>
      <c r="L55" s="594" t="str">
        <f>mergeValue(A55) &amp;"."&amp; mergeValue(B55)&amp;"."&amp; mergeValue(C55)&amp;"."&amp; mergeValue(D55)&amp;"."&amp; mergeValue(E55)&amp;"."&amp; mergeValue(F55)&amp;"."&amp; mergeValue(G55)</f>
        <v>1.1.1.1.1.1.1</v>
      </c>
      <c r="M55" s="1070"/>
      <c r="N55" s="647"/>
      <c r="O55" s="563"/>
      <c r="P55" s="563"/>
      <c r="Q55" s="1095"/>
      <c r="R55" s="1211"/>
      <c r="S55" s="1212" t="s">
        <v>84</v>
      </c>
      <c r="T55" s="1211"/>
      <c r="U55" s="1212" t="s">
        <v>84</v>
      </c>
      <c r="V55" s="563"/>
      <c r="W55" s="1204"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5"/>
      <c r="B56" s="1205"/>
      <c r="C56" s="1205"/>
      <c r="D56" s="1205"/>
      <c r="E56" s="1205"/>
      <c r="F56" s="1205"/>
      <c r="G56" s="866"/>
      <c r="H56" s="866"/>
      <c r="I56" s="1205"/>
      <c r="J56" s="1205"/>
      <c r="K56" s="874"/>
      <c r="L56" s="601"/>
      <c r="M56" s="647"/>
      <c r="N56" s="647"/>
      <c r="O56" s="563"/>
      <c r="P56" s="563"/>
      <c r="Q56" s="585" t="str">
        <f>R55 &amp; "-" &amp; T55</f>
        <v>-</v>
      </c>
      <c r="R56" s="1211"/>
      <c r="S56" s="1212"/>
      <c r="T56" s="1211"/>
      <c r="U56" s="1212"/>
      <c r="V56" s="563"/>
      <c r="W56" s="1204"/>
      <c r="X56" s="586"/>
      <c r="Y56" s="590"/>
      <c r="Z56" s="590" t="str">
        <f t="shared" si="1"/>
        <v/>
      </c>
      <c r="AA56" s="590"/>
      <c r="AB56" s="590"/>
      <c r="AC56" s="590"/>
      <c r="AD56" s="586"/>
      <c r="AE56" s="586"/>
      <c r="AF56" s="586"/>
      <c r="AG56" s="586"/>
      <c r="AH56" s="586"/>
      <c r="AI56" s="586"/>
      <c r="AJ56" s="586"/>
    </row>
    <row r="57" spans="1:36" s="524" customFormat="1" ht="15" customHeight="1">
      <c r="A57" s="1205"/>
      <c r="B57" s="1205"/>
      <c r="C57" s="1205"/>
      <c r="D57" s="1205"/>
      <c r="E57" s="1205"/>
      <c r="F57" s="1205"/>
      <c r="G57" s="868"/>
      <c r="H57" s="866"/>
      <c r="I57" s="1205"/>
      <c r="J57" s="1205"/>
      <c r="K57" s="873"/>
      <c r="L57" s="539"/>
      <c r="M57" s="558" t="s">
        <v>25</v>
      </c>
      <c r="N57" s="565"/>
      <c r="O57" s="565"/>
      <c r="P57" s="565"/>
      <c r="Q57" s="565"/>
      <c r="R57" s="565"/>
      <c r="S57" s="565"/>
      <c r="T57" s="565"/>
      <c r="U57" s="565"/>
      <c r="V57" s="561"/>
      <c r="W57" s="1204"/>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5"/>
      <c r="B58" s="1205"/>
      <c r="C58" s="1205"/>
      <c r="D58" s="1205"/>
      <c r="E58" s="1205"/>
      <c r="F58" s="868"/>
      <c r="G58" s="868"/>
      <c r="H58" s="866"/>
      <c r="I58" s="120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5"/>
      <c r="B59" s="1205"/>
      <c r="C59" s="1205"/>
      <c r="D59" s="120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5"/>
      <c r="B60" s="1205"/>
      <c r="C60" s="120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5"/>
      <c r="B61" s="120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5">
        <v>1</v>
      </c>
      <c r="B67" s="884"/>
      <c r="C67" s="884"/>
      <c r="D67" s="884"/>
      <c r="E67" s="885"/>
      <c r="F67" s="886"/>
      <c r="G67" s="886"/>
      <c r="H67" s="886"/>
      <c r="I67" s="887"/>
      <c r="J67" s="882"/>
      <c r="K67" s="889"/>
      <c r="L67" s="594">
        <f>mergeValue(A67)</f>
        <v>1</v>
      </c>
      <c r="M67" s="642" t="s">
        <v>20</v>
      </c>
      <c r="N67" s="647"/>
      <c r="O67" s="1284"/>
      <c r="P67" s="1285"/>
      <c r="Q67" s="1285"/>
      <c r="R67" s="1285"/>
      <c r="S67" s="1285"/>
      <c r="T67" s="1285"/>
      <c r="U67" s="1285"/>
      <c r="V67" s="1286"/>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5"/>
      <c r="B68" s="1205">
        <v>1</v>
      </c>
      <c r="C68" s="884"/>
      <c r="D68" s="884"/>
      <c r="E68" s="886"/>
      <c r="F68" s="886"/>
      <c r="G68" s="886"/>
      <c r="H68" s="886"/>
      <c r="I68" s="881"/>
      <c r="J68" s="880"/>
      <c r="K68" s="883"/>
      <c r="L68" s="594" t="str">
        <f>mergeValue(A68) &amp;"."&amp; mergeValue(B68)</f>
        <v>1.1</v>
      </c>
      <c r="M68" s="547" t="s">
        <v>16</v>
      </c>
      <c r="N68" s="647"/>
      <c r="O68" s="1284"/>
      <c r="P68" s="1285"/>
      <c r="Q68" s="1285"/>
      <c r="R68" s="1285"/>
      <c r="S68" s="1285"/>
      <c r="T68" s="1285"/>
      <c r="U68" s="1285"/>
      <c r="V68" s="1286"/>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5"/>
      <c r="B69" s="1205"/>
      <c r="C69" s="1205">
        <v>1</v>
      </c>
      <c r="D69" s="884"/>
      <c r="E69" s="886"/>
      <c r="F69" s="886"/>
      <c r="G69" s="886"/>
      <c r="H69" s="886"/>
      <c r="I69" s="888"/>
      <c r="J69" s="880"/>
      <c r="K69" s="883"/>
      <c r="L69" s="594" t="str">
        <f>mergeValue(A69) &amp;"."&amp; mergeValue(B69)&amp;"."&amp; mergeValue(C69)</f>
        <v>1.1.1</v>
      </c>
      <c r="M69" s="548" t="s">
        <v>7</v>
      </c>
      <c r="N69" s="647"/>
      <c r="O69" s="1284"/>
      <c r="P69" s="1285"/>
      <c r="Q69" s="1285"/>
      <c r="R69" s="1285"/>
      <c r="S69" s="1285"/>
      <c r="T69" s="1285"/>
      <c r="U69" s="1285"/>
      <c r="V69" s="1286"/>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5"/>
      <c r="B70" s="1205"/>
      <c r="C70" s="1205"/>
      <c r="D70" s="1205">
        <v>1</v>
      </c>
      <c r="E70" s="886"/>
      <c r="F70" s="886"/>
      <c r="G70" s="886"/>
      <c r="H70" s="886"/>
      <c r="I70" s="888"/>
      <c r="J70" s="880"/>
      <c r="K70" s="883"/>
      <c r="L70" s="594" t="str">
        <f>mergeValue(A70) &amp;"."&amp; mergeValue(B70)&amp;"."&amp; mergeValue(C70)&amp;"."&amp; mergeValue(D70)</f>
        <v>1.1.1.1</v>
      </c>
      <c r="M70" s="549" t="s">
        <v>22</v>
      </c>
      <c r="N70" s="647"/>
      <c r="O70" s="1284"/>
      <c r="P70" s="1285"/>
      <c r="Q70" s="1285"/>
      <c r="R70" s="1285"/>
      <c r="S70" s="1285"/>
      <c r="T70" s="1285"/>
      <c r="U70" s="1285"/>
      <c r="V70" s="1286"/>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5"/>
      <c r="B71" s="1205"/>
      <c r="C71" s="1205"/>
      <c r="D71" s="1205"/>
      <c r="E71" s="1205">
        <v>1</v>
      </c>
      <c r="F71" s="886"/>
      <c r="G71" s="886"/>
      <c r="H71" s="884">
        <v>1</v>
      </c>
      <c r="I71" s="1205">
        <v>1</v>
      </c>
      <c r="J71" s="886"/>
      <c r="K71" s="891"/>
      <c r="L71" s="594" t="str">
        <f>mergeValue(A71) &amp;"."&amp; mergeValue(B71)&amp;"."&amp; mergeValue(C71)&amp;"."&amp; mergeValue(D71)&amp;"."&amp; mergeValue(E71)</f>
        <v>1.1.1.1.1</v>
      </c>
      <c r="M71" s="555" t="s">
        <v>9</v>
      </c>
      <c r="N71" s="647"/>
      <c r="O71" s="1208"/>
      <c r="P71" s="1209"/>
      <c r="Q71" s="1209"/>
      <c r="R71" s="1209"/>
      <c r="S71" s="1209"/>
      <c r="T71" s="1209"/>
      <c r="U71" s="1209"/>
      <c r="V71" s="1210"/>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5"/>
      <c r="B72" s="1205"/>
      <c r="C72" s="1205"/>
      <c r="D72" s="1205"/>
      <c r="E72" s="1205"/>
      <c r="F72" s="1205">
        <v>1</v>
      </c>
      <c r="G72" s="884"/>
      <c r="H72" s="884"/>
      <c r="I72" s="1205"/>
      <c r="J72" s="1205">
        <v>1</v>
      </c>
      <c r="K72" s="892"/>
      <c r="L72" s="594" t="str">
        <f>mergeValue(A72) &amp;"."&amp; mergeValue(B72)&amp;"."&amp; mergeValue(C72)&amp;"."&amp; mergeValue(D72)&amp;"."&amp; mergeValue(E72)&amp;"."&amp; mergeValue(F72)</f>
        <v>1.1.1.1.1.1</v>
      </c>
      <c r="M72" s="556" t="s">
        <v>10</v>
      </c>
      <c r="N72" s="647"/>
      <c r="O72" s="1208"/>
      <c r="P72" s="1209"/>
      <c r="Q72" s="1209"/>
      <c r="R72" s="1209"/>
      <c r="S72" s="1209"/>
      <c r="T72" s="1209"/>
      <c r="U72" s="1209"/>
      <c r="V72" s="1210"/>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5"/>
      <c r="B73" s="1205"/>
      <c r="C73" s="1205"/>
      <c r="D73" s="1205"/>
      <c r="E73" s="1205"/>
      <c r="F73" s="1205"/>
      <c r="G73" s="884">
        <v>1</v>
      </c>
      <c r="H73" s="884"/>
      <c r="I73" s="1205"/>
      <c r="J73" s="1205"/>
      <c r="K73" s="892">
        <v>1</v>
      </c>
      <c r="L73" s="594" t="str">
        <f>mergeValue(A73) &amp;"."&amp; mergeValue(B73)&amp;"."&amp; mergeValue(C73)&amp;"."&amp; mergeValue(D73)&amp;"."&amp; mergeValue(E73)&amp;"."&amp; mergeValue(F73)&amp;"."&amp; mergeValue(G73)</f>
        <v>1.1.1.1.1.1.1</v>
      </c>
      <c r="M73" s="1070"/>
      <c r="N73" s="647"/>
      <c r="O73" s="563"/>
      <c r="P73" s="563"/>
      <c r="Q73" s="1095"/>
      <c r="R73" s="1211"/>
      <c r="S73" s="1212" t="s">
        <v>84</v>
      </c>
      <c r="T73" s="1211"/>
      <c r="U73" s="1212" t="s">
        <v>84</v>
      </c>
      <c r="V73" s="563"/>
      <c r="W73" s="1204"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5"/>
      <c r="B74" s="1205"/>
      <c r="C74" s="1205"/>
      <c r="D74" s="1205"/>
      <c r="E74" s="1205"/>
      <c r="F74" s="1205"/>
      <c r="G74" s="884"/>
      <c r="H74" s="884"/>
      <c r="I74" s="1205"/>
      <c r="J74" s="1205"/>
      <c r="K74" s="892"/>
      <c r="L74" s="601"/>
      <c r="M74" s="647"/>
      <c r="N74" s="647"/>
      <c r="O74" s="563"/>
      <c r="P74" s="563"/>
      <c r="Q74" s="585" t="str">
        <f>R73 &amp; "-" &amp; T73</f>
        <v>-</v>
      </c>
      <c r="R74" s="1211"/>
      <c r="S74" s="1212"/>
      <c r="T74" s="1211"/>
      <c r="U74" s="1212"/>
      <c r="V74" s="563"/>
      <c r="W74" s="1204"/>
      <c r="X74" s="586"/>
      <c r="Y74" s="590"/>
      <c r="Z74" s="590" t="str">
        <f t="shared" si="2"/>
        <v/>
      </c>
      <c r="AA74" s="590"/>
      <c r="AB74" s="590"/>
      <c r="AC74" s="590"/>
      <c r="AD74" s="586"/>
      <c r="AE74" s="586"/>
      <c r="AF74" s="586"/>
      <c r="AG74" s="586"/>
      <c r="AH74" s="586"/>
      <c r="AI74" s="586"/>
      <c r="AJ74" s="586"/>
    </row>
    <row r="75" spans="1:36" s="524" customFormat="1" ht="15" customHeight="1">
      <c r="A75" s="1205"/>
      <c r="B75" s="1205"/>
      <c r="C75" s="1205"/>
      <c r="D75" s="1205"/>
      <c r="E75" s="1205"/>
      <c r="F75" s="1205"/>
      <c r="G75" s="886"/>
      <c r="H75" s="884"/>
      <c r="I75" s="1205"/>
      <c r="J75" s="1205"/>
      <c r="K75" s="891"/>
      <c r="L75" s="539"/>
      <c r="M75" s="558" t="s">
        <v>25</v>
      </c>
      <c r="N75" s="565"/>
      <c r="O75" s="565"/>
      <c r="P75" s="565"/>
      <c r="Q75" s="565"/>
      <c r="R75" s="565"/>
      <c r="S75" s="565"/>
      <c r="T75" s="565"/>
      <c r="U75" s="565"/>
      <c r="V75" s="561"/>
      <c r="W75" s="1204"/>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5"/>
      <c r="B76" s="1205"/>
      <c r="C76" s="1205"/>
      <c r="D76" s="1205"/>
      <c r="E76" s="1205"/>
      <c r="F76" s="886"/>
      <c r="G76" s="886"/>
      <c r="H76" s="884"/>
      <c r="I76" s="120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5"/>
      <c r="B77" s="1205"/>
      <c r="C77" s="1205"/>
      <c r="D77" s="120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5"/>
      <c r="B78" s="1205"/>
      <c r="C78" s="120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5"/>
      <c r="B79" s="120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57"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57" ht="18.75" customHeight="1">
      <c r="X82" s="204"/>
      <c r="Y82" s="204"/>
      <c r="Z82" s="204"/>
      <c r="AA82" s="204"/>
      <c r="AB82" s="204"/>
      <c r="AC82" s="204"/>
      <c r="AD82" s="204"/>
      <c r="AE82" s="204"/>
      <c r="AF82" s="204"/>
      <c r="AG82" s="204"/>
      <c r="AH82" s="204"/>
      <c r="AI82" s="204"/>
      <c r="AJ82" s="204"/>
    </row>
    <row r="83" spans="1:57"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57"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57" s="524" customFormat="1" ht="22.5">
      <c r="A85" s="1205">
        <v>1</v>
      </c>
      <c r="B85" s="920"/>
      <c r="C85" s="920"/>
      <c r="D85" s="920"/>
      <c r="E85" s="921"/>
      <c r="F85" s="922"/>
      <c r="G85" s="920"/>
      <c r="H85" s="920"/>
      <c r="I85" s="923"/>
      <c r="J85" s="918"/>
      <c r="K85" s="927">
        <v>1</v>
      </c>
      <c r="L85" s="594">
        <f>mergeValue(A85)</f>
        <v>1</v>
      </c>
      <c r="M85" s="642" t="s">
        <v>20</v>
      </c>
      <c r="N85" s="581"/>
      <c r="O85" s="1298"/>
      <c r="P85" s="1299"/>
      <c r="Q85" s="1299"/>
      <c r="R85" s="1299"/>
      <c r="S85" s="1299"/>
      <c r="T85" s="1299"/>
      <c r="U85" s="1299"/>
      <c r="V85" s="1299"/>
      <c r="W85" s="1299"/>
      <c r="X85" s="1299"/>
      <c r="Y85" s="1299"/>
      <c r="Z85" s="1299"/>
      <c r="AA85" s="1299"/>
      <c r="AB85" s="1299"/>
      <c r="AC85" s="1299"/>
      <c r="AD85" s="1299"/>
      <c r="AE85" s="1299"/>
      <c r="AF85" s="1299"/>
      <c r="AG85" s="1299"/>
      <c r="AH85" s="1299"/>
      <c r="AI85" s="1299"/>
      <c r="AJ85" s="1299"/>
      <c r="AK85" s="1299"/>
      <c r="AL85" s="1299"/>
      <c r="AM85" s="1299"/>
      <c r="AN85" s="1299"/>
      <c r="AO85" s="1299"/>
      <c r="AP85" s="1299"/>
      <c r="AQ85" s="1300"/>
      <c r="AR85" s="631" t="s">
        <v>658</v>
      </c>
      <c r="AS85" s="586"/>
      <c r="AT85" s="586"/>
      <c r="AU85" s="586"/>
      <c r="AV85" s="586"/>
      <c r="AW85" s="586"/>
      <c r="AX85" s="586"/>
      <c r="AY85" s="586"/>
      <c r="AZ85" s="586"/>
      <c r="BA85" s="586"/>
      <c r="BB85" s="586"/>
      <c r="BC85" s="586"/>
      <c r="BD85" s="586"/>
    </row>
    <row r="86" spans="1:57" s="524" customFormat="1" ht="22.5">
      <c r="A86" s="1205"/>
      <c r="B86" s="1205">
        <v>1</v>
      </c>
      <c r="C86" s="920"/>
      <c r="D86" s="920"/>
      <c r="E86" s="922"/>
      <c r="F86" s="922"/>
      <c r="G86" s="920"/>
      <c r="H86" s="920"/>
      <c r="I86" s="917"/>
      <c r="J86" s="916"/>
      <c r="K86" s="927">
        <v>1</v>
      </c>
      <c r="L86" s="594" t="str">
        <f>mergeValue(A86) &amp;"."&amp; mergeValue(B86)</f>
        <v>1.1</v>
      </c>
      <c r="M86" s="547" t="s">
        <v>16</v>
      </c>
      <c r="N86" s="581"/>
      <c r="O86" s="1298"/>
      <c r="P86" s="1299"/>
      <c r="Q86" s="1299"/>
      <c r="R86" s="1299"/>
      <c r="S86" s="1299"/>
      <c r="T86" s="1299"/>
      <c r="U86" s="1299"/>
      <c r="V86" s="1299"/>
      <c r="W86" s="1299"/>
      <c r="X86" s="1299"/>
      <c r="Y86" s="1299"/>
      <c r="Z86" s="1299"/>
      <c r="AA86" s="1299"/>
      <c r="AB86" s="1299"/>
      <c r="AC86" s="1299"/>
      <c r="AD86" s="1299"/>
      <c r="AE86" s="1299"/>
      <c r="AF86" s="1299"/>
      <c r="AG86" s="1299"/>
      <c r="AH86" s="1299"/>
      <c r="AI86" s="1299"/>
      <c r="AJ86" s="1299"/>
      <c r="AK86" s="1299"/>
      <c r="AL86" s="1299"/>
      <c r="AM86" s="1299"/>
      <c r="AN86" s="1299"/>
      <c r="AO86" s="1299"/>
      <c r="AP86" s="1299"/>
      <c r="AQ86" s="1300"/>
      <c r="AR86" s="631" t="s">
        <v>477</v>
      </c>
      <c r="AS86" s="586"/>
      <c r="AT86" s="586"/>
      <c r="AU86" s="586"/>
      <c r="AV86" s="586"/>
      <c r="AW86" s="586"/>
      <c r="AX86" s="586"/>
      <c r="AY86" s="586"/>
      <c r="AZ86" s="586"/>
      <c r="BA86" s="586"/>
      <c r="BB86" s="586"/>
      <c r="BC86" s="586"/>
      <c r="BD86" s="586"/>
    </row>
    <row r="87" spans="1:57" s="524" customFormat="1" ht="22.5">
      <c r="A87" s="1205"/>
      <c r="B87" s="1205"/>
      <c r="C87" s="1205">
        <v>1</v>
      </c>
      <c r="D87" s="920"/>
      <c r="E87" s="922"/>
      <c r="F87" s="922"/>
      <c r="G87" s="920"/>
      <c r="H87" s="920"/>
      <c r="I87" s="924"/>
      <c r="J87" s="916"/>
      <c r="K87" s="927">
        <v>1</v>
      </c>
      <c r="L87" s="594" t="str">
        <f>mergeValue(A87) &amp;"."&amp; mergeValue(B87)&amp;"."&amp; mergeValue(C87)</f>
        <v>1.1.1</v>
      </c>
      <c r="M87" s="548" t="s">
        <v>7</v>
      </c>
      <c r="N87" s="581"/>
      <c r="O87" s="1298"/>
      <c r="P87" s="1299"/>
      <c r="Q87" s="1299"/>
      <c r="R87" s="1299"/>
      <c r="S87" s="1299"/>
      <c r="T87" s="1299"/>
      <c r="U87" s="1299"/>
      <c r="V87" s="1299"/>
      <c r="W87" s="1299"/>
      <c r="X87" s="1299"/>
      <c r="Y87" s="1299"/>
      <c r="Z87" s="1299"/>
      <c r="AA87" s="1299"/>
      <c r="AB87" s="1299"/>
      <c r="AC87" s="1299"/>
      <c r="AD87" s="1299"/>
      <c r="AE87" s="1299"/>
      <c r="AF87" s="1299"/>
      <c r="AG87" s="1299"/>
      <c r="AH87" s="1299"/>
      <c r="AI87" s="1299"/>
      <c r="AJ87" s="1299"/>
      <c r="AK87" s="1299"/>
      <c r="AL87" s="1299"/>
      <c r="AM87" s="1299"/>
      <c r="AN87" s="1299"/>
      <c r="AO87" s="1299"/>
      <c r="AP87" s="1299"/>
      <c r="AQ87" s="1300"/>
      <c r="AR87" s="631" t="s">
        <v>633</v>
      </c>
      <c r="AS87" s="586"/>
      <c r="AT87" s="586"/>
      <c r="AU87" s="586"/>
      <c r="AV87" s="586"/>
      <c r="AW87" s="586"/>
      <c r="AX87" s="586"/>
      <c r="AY87" s="586"/>
      <c r="AZ87" s="586"/>
      <c r="BA87" s="586"/>
      <c r="BB87" s="586"/>
      <c r="BC87" s="586"/>
      <c r="BD87" s="586"/>
    </row>
    <row r="88" spans="1:57" s="524" customFormat="1" ht="22.5">
      <c r="A88" s="1205"/>
      <c r="B88" s="1205"/>
      <c r="C88" s="1205"/>
      <c r="D88" s="1205">
        <v>1</v>
      </c>
      <c r="E88" s="922"/>
      <c r="F88" s="922"/>
      <c r="G88" s="920"/>
      <c r="H88" s="920"/>
      <c r="I88" s="1205">
        <v>1</v>
      </c>
      <c r="J88" s="916"/>
      <c r="K88" s="927">
        <v>1</v>
      </c>
      <c r="L88" s="594" t="str">
        <f>mergeValue(A88) &amp;"."&amp; mergeValue(B88)&amp;"."&amp; mergeValue(C88)&amp;"."&amp; mergeValue(D88)</f>
        <v>1.1.1.1</v>
      </c>
      <c r="M88" s="549" t="s">
        <v>22</v>
      </c>
      <c r="N88" s="581"/>
      <c r="O88" s="1298"/>
      <c r="P88" s="1299"/>
      <c r="Q88" s="1299"/>
      <c r="R88" s="1299"/>
      <c r="S88" s="1299"/>
      <c r="T88" s="1299"/>
      <c r="U88" s="1299"/>
      <c r="V88" s="1299"/>
      <c r="W88" s="1299"/>
      <c r="X88" s="1299"/>
      <c r="Y88" s="1299"/>
      <c r="Z88" s="1299"/>
      <c r="AA88" s="1299"/>
      <c r="AB88" s="1299"/>
      <c r="AC88" s="1299"/>
      <c r="AD88" s="1299"/>
      <c r="AE88" s="1299"/>
      <c r="AF88" s="1299"/>
      <c r="AG88" s="1299"/>
      <c r="AH88" s="1299"/>
      <c r="AI88" s="1299"/>
      <c r="AJ88" s="1299"/>
      <c r="AK88" s="1299"/>
      <c r="AL88" s="1299"/>
      <c r="AM88" s="1299"/>
      <c r="AN88" s="1299"/>
      <c r="AO88" s="1299"/>
      <c r="AP88" s="1299"/>
      <c r="AQ88" s="1300"/>
      <c r="AR88" s="631" t="s">
        <v>634</v>
      </c>
      <c r="AS88" s="586"/>
      <c r="AT88" s="586"/>
      <c r="AU88" s="586"/>
      <c r="AV88" s="586"/>
      <c r="AW88" s="586"/>
      <c r="AX88" s="586"/>
      <c r="AY88" s="586"/>
      <c r="AZ88" s="586"/>
      <c r="BA88" s="586"/>
      <c r="BB88" s="586"/>
      <c r="BC88" s="586"/>
      <c r="BD88" s="586"/>
    </row>
    <row r="89" spans="1:57" s="524" customFormat="1" ht="11.25" hidden="1" customHeight="1">
      <c r="A89" s="1205"/>
      <c r="B89" s="1205"/>
      <c r="C89" s="1205"/>
      <c r="D89" s="1205"/>
      <c r="E89" s="1205">
        <v>1</v>
      </c>
      <c r="F89" s="922"/>
      <c r="G89" s="920"/>
      <c r="H89" s="920"/>
      <c r="I89" s="1205"/>
      <c r="J89" s="922"/>
      <c r="K89" s="927">
        <v>1</v>
      </c>
      <c r="L89" s="594"/>
      <c r="M89" s="555"/>
      <c r="N89" s="582"/>
      <c r="O89" s="1302"/>
      <c r="P89" s="1319"/>
      <c r="Q89" s="1319"/>
      <c r="R89" s="1319"/>
      <c r="S89" s="1319"/>
      <c r="T89" s="1319"/>
      <c r="U89" s="1319"/>
      <c r="V89" s="1319"/>
      <c r="W89" s="1319"/>
      <c r="X89" s="1319"/>
      <c r="Y89" s="1319"/>
      <c r="Z89" s="1319"/>
      <c r="AA89" s="1319"/>
      <c r="AB89" s="1319"/>
      <c r="AC89" s="1319"/>
      <c r="AD89" s="1319"/>
      <c r="AE89" s="1319"/>
      <c r="AF89" s="1319"/>
      <c r="AG89" s="1319"/>
      <c r="AH89" s="1319"/>
      <c r="AI89" s="1319"/>
      <c r="AJ89" s="1319"/>
      <c r="AK89" s="1319"/>
      <c r="AL89" s="1319"/>
      <c r="AM89" s="1319"/>
      <c r="AN89" s="1319"/>
      <c r="AO89" s="1319"/>
      <c r="AP89" s="1319"/>
      <c r="AQ89" s="1320"/>
      <c r="AR89" s="560"/>
      <c r="AS89" s="586"/>
      <c r="AT89" s="586"/>
      <c r="AU89" s="586"/>
      <c r="AV89" s="586"/>
      <c r="AW89" s="586"/>
      <c r="AX89" s="586"/>
      <c r="AY89" s="586"/>
      <c r="AZ89" s="586"/>
      <c r="BA89" s="586"/>
      <c r="BB89" s="586"/>
      <c r="BC89" s="586"/>
      <c r="BD89" s="586"/>
    </row>
    <row r="90" spans="1:57" s="524" customFormat="1" ht="90">
      <c r="A90" s="1205"/>
      <c r="B90" s="1205"/>
      <c r="C90" s="1205"/>
      <c r="D90" s="1205"/>
      <c r="E90" s="1205"/>
      <c r="F90" s="1205">
        <v>1</v>
      </c>
      <c r="G90" s="920"/>
      <c r="H90" s="920"/>
      <c r="I90" s="1205"/>
      <c r="J90" s="1249"/>
      <c r="K90" s="927">
        <v>1</v>
      </c>
      <c r="L90" s="594" t="str">
        <f>mergeValue(A90) &amp;"."&amp; mergeValue(B90)&amp;"."&amp; mergeValue(C90)&amp;"."&amp; mergeValue(D90)&amp;"."&amp;  mergeValue(F90)</f>
        <v>1.1.1.1.1</v>
      </c>
      <c r="M90" s="555" t="s">
        <v>10</v>
      </c>
      <c r="N90" s="582"/>
      <c r="O90" s="1208"/>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10"/>
      <c r="AR90" s="631" t="s">
        <v>635</v>
      </c>
      <c r="AS90" s="586"/>
      <c r="AT90" s="590" t="str">
        <f>strCheckUnique(AU90:AU93)</f>
        <v/>
      </c>
      <c r="AU90" s="586"/>
      <c r="AV90" s="590"/>
      <c r="AW90" s="586"/>
      <c r="AX90" s="586"/>
      <c r="AY90" s="586"/>
      <c r="AZ90" s="586"/>
      <c r="BA90" s="586"/>
      <c r="BB90" s="586"/>
      <c r="BC90" s="586"/>
      <c r="BD90" s="586"/>
    </row>
    <row r="91" spans="1:57" s="524" customFormat="1" ht="192" customHeight="1">
      <c r="A91" s="1205"/>
      <c r="B91" s="1205"/>
      <c r="C91" s="1205"/>
      <c r="D91" s="1205"/>
      <c r="E91" s="1205"/>
      <c r="F91" s="1205"/>
      <c r="G91" s="920">
        <v>1</v>
      </c>
      <c r="H91" s="920"/>
      <c r="I91" s="1205"/>
      <c r="J91" s="1249"/>
      <c r="K91" s="919"/>
      <c r="L91" s="594" t="str">
        <f>mergeValue(A91) &amp;"."&amp; mergeValue(B91)&amp;"."&amp; mergeValue(C91)&amp;"."&amp; mergeValue(D91)&amp;"."&amp;  mergeValue(F91)&amp;"."&amp;  mergeValue(G91)</f>
        <v>1.1.1.1.1.1</v>
      </c>
      <c r="M91" s="1070"/>
      <c r="N91" s="587"/>
      <c r="O91" s="684"/>
      <c r="P91" s="563"/>
      <c r="Q91" s="563"/>
      <c r="R91" s="1247"/>
      <c r="S91" s="1212" t="s">
        <v>84</v>
      </c>
      <c r="T91" s="1247"/>
      <c r="U91" s="1212" t="s">
        <v>84</v>
      </c>
      <c r="V91" s="684"/>
      <c r="W91" s="764"/>
      <c r="X91" s="764"/>
      <c r="Y91" s="1247"/>
      <c r="Z91" s="1212" t="s">
        <v>84</v>
      </c>
      <c r="AA91" s="1247"/>
      <c r="AB91" s="1212" t="s">
        <v>84</v>
      </c>
      <c r="AC91" s="684"/>
      <c r="AD91" s="764"/>
      <c r="AE91" s="764"/>
      <c r="AF91" s="1247"/>
      <c r="AG91" s="1212" t="s">
        <v>84</v>
      </c>
      <c r="AH91" s="1247"/>
      <c r="AI91" s="1212" t="s">
        <v>84</v>
      </c>
      <c r="AJ91" s="684"/>
      <c r="AK91" s="764"/>
      <c r="AL91" s="764"/>
      <c r="AM91" s="1247"/>
      <c r="AN91" s="1212" t="s">
        <v>84</v>
      </c>
      <c r="AO91" s="1247"/>
      <c r="AP91" s="1212" t="s">
        <v>85</v>
      </c>
      <c r="AQ91" s="538"/>
      <c r="AR91" s="1204" t="s">
        <v>659</v>
      </c>
      <c r="AS91" s="586" t="str">
        <f>strCheckDate(O92:AQ92)</f>
        <v/>
      </c>
      <c r="AT91" s="590"/>
      <c r="AU91" s="590" t="str">
        <f>IF(M91="","",M91 )</f>
        <v/>
      </c>
      <c r="AV91" s="590"/>
      <c r="AW91" s="590"/>
      <c r="AX91" s="590"/>
      <c r="AY91" s="586"/>
      <c r="AZ91" s="586"/>
      <c r="BA91" s="586"/>
      <c r="BB91" s="586"/>
      <c r="BC91" s="586"/>
      <c r="BD91" s="586"/>
    </row>
    <row r="92" spans="1:57" s="524" customFormat="1" ht="11.25" hidden="1" customHeight="1">
      <c r="A92" s="1205"/>
      <c r="B92" s="1205"/>
      <c r="C92" s="1205"/>
      <c r="D92" s="1205"/>
      <c r="E92" s="1205"/>
      <c r="F92" s="1205"/>
      <c r="G92" s="920"/>
      <c r="H92" s="920"/>
      <c r="I92" s="1205"/>
      <c r="J92" s="1249"/>
      <c r="K92" s="927">
        <v>1</v>
      </c>
      <c r="L92" s="601"/>
      <c r="M92" s="647"/>
      <c r="N92" s="587"/>
      <c r="O92" s="563"/>
      <c r="P92" s="563"/>
      <c r="Q92" s="585" t="str">
        <f>R91 &amp; "-" &amp; T91</f>
        <v>-</v>
      </c>
      <c r="R92" s="1247"/>
      <c r="S92" s="1212"/>
      <c r="T92" s="1247"/>
      <c r="U92" s="1212"/>
      <c r="V92" s="764"/>
      <c r="W92" s="764"/>
      <c r="X92" s="770" t="str">
        <f>Y91 &amp; "-" &amp; AA91</f>
        <v>-</v>
      </c>
      <c r="Y92" s="1247"/>
      <c r="Z92" s="1212"/>
      <c r="AA92" s="1247"/>
      <c r="AB92" s="1212"/>
      <c r="AC92" s="764"/>
      <c r="AD92" s="764"/>
      <c r="AE92" s="770" t="str">
        <f>AF91 &amp; "-" &amp; AH91</f>
        <v>-</v>
      </c>
      <c r="AF92" s="1247"/>
      <c r="AG92" s="1212"/>
      <c r="AH92" s="1247"/>
      <c r="AI92" s="1212"/>
      <c r="AJ92" s="764"/>
      <c r="AK92" s="764"/>
      <c r="AL92" s="770" t="str">
        <f>AM91 &amp; "-" &amp; AO91</f>
        <v>-</v>
      </c>
      <c r="AM92" s="1247"/>
      <c r="AN92" s="1212"/>
      <c r="AO92" s="1247"/>
      <c r="AP92" s="1212"/>
      <c r="AQ92" s="538"/>
      <c r="AR92" s="1204"/>
      <c r="AS92" s="586"/>
      <c r="AT92" s="590"/>
      <c r="AU92" s="590"/>
      <c r="AV92" s="590"/>
      <c r="AW92" s="590"/>
      <c r="AX92" s="590"/>
      <c r="AY92" s="586"/>
      <c r="AZ92" s="586"/>
      <c r="BA92" s="586"/>
      <c r="BB92" s="586"/>
      <c r="BC92" s="586"/>
      <c r="BD92" s="586"/>
    </row>
    <row r="93" spans="1:57" s="523" customFormat="1" ht="15" customHeight="1">
      <c r="A93" s="1205"/>
      <c r="B93" s="1205"/>
      <c r="C93" s="1205"/>
      <c r="D93" s="1205"/>
      <c r="E93" s="1205"/>
      <c r="F93" s="1205"/>
      <c r="G93" s="920"/>
      <c r="H93" s="920"/>
      <c r="I93" s="1205"/>
      <c r="J93" s="1249"/>
      <c r="K93" s="927">
        <v>1</v>
      </c>
      <c r="L93" s="539"/>
      <c r="M93" s="557" t="s">
        <v>25</v>
      </c>
      <c r="N93" s="552"/>
      <c r="O93" s="546"/>
      <c r="P93" s="546"/>
      <c r="Q93" s="546"/>
      <c r="R93" s="574"/>
      <c r="S93" s="565"/>
      <c r="T93" s="564"/>
      <c r="U93" s="552"/>
      <c r="V93" s="758"/>
      <c r="W93" s="758"/>
      <c r="X93" s="758"/>
      <c r="Y93" s="767"/>
      <c r="Z93" s="1007"/>
      <c r="AA93" s="1006"/>
      <c r="AB93" s="1002"/>
      <c r="AC93" s="758"/>
      <c r="AD93" s="758"/>
      <c r="AE93" s="758"/>
      <c r="AF93" s="767"/>
      <c r="AG93" s="1007"/>
      <c r="AH93" s="1006"/>
      <c r="AI93" s="1002"/>
      <c r="AJ93" s="758"/>
      <c r="AK93" s="758"/>
      <c r="AL93" s="758"/>
      <c r="AM93" s="767"/>
      <c r="AN93" s="1007"/>
      <c r="AO93" s="1006"/>
      <c r="AP93" s="1002"/>
      <c r="AQ93" s="561"/>
      <c r="AR93" s="1204"/>
      <c r="AS93" s="588"/>
      <c r="AT93" s="588"/>
      <c r="AU93" s="588"/>
      <c r="AV93" s="588"/>
      <c r="AW93" s="588"/>
      <c r="AX93" s="588"/>
      <c r="AY93" s="588"/>
      <c r="AZ93" s="588"/>
      <c r="BA93" s="588"/>
      <c r="BB93" s="588"/>
      <c r="BC93" s="588"/>
      <c r="BD93" s="588"/>
    </row>
    <row r="94" spans="1:57" s="523" customFormat="1" ht="15" customHeight="1">
      <c r="A94" s="1205"/>
      <c r="B94" s="1205"/>
      <c r="C94" s="1205"/>
      <c r="D94" s="1205"/>
      <c r="E94" s="1205"/>
      <c r="F94" s="922"/>
      <c r="G94" s="922"/>
      <c r="H94" s="920"/>
      <c r="I94" s="1205"/>
      <c r="J94" s="922"/>
      <c r="K94" s="926"/>
      <c r="L94" s="539"/>
      <c r="M94" s="552" t="s">
        <v>11</v>
      </c>
      <c r="N94" s="557"/>
      <c r="O94" s="557"/>
      <c r="P94" s="557"/>
      <c r="Q94" s="557"/>
      <c r="R94" s="557"/>
      <c r="S94" s="557"/>
      <c r="T94" s="557"/>
      <c r="U94" s="557"/>
      <c r="V94" s="557"/>
      <c r="W94" s="557"/>
      <c r="X94" s="557"/>
      <c r="Y94" s="557"/>
      <c r="Z94" s="557"/>
      <c r="AA94" s="557"/>
      <c r="AB94" s="557"/>
      <c r="AC94" s="557"/>
      <c r="AD94" s="557"/>
      <c r="AE94" s="557"/>
      <c r="AF94" s="557"/>
      <c r="AG94" s="557"/>
      <c r="AH94" s="557"/>
      <c r="AI94" s="557"/>
      <c r="AJ94" s="557"/>
      <c r="AK94" s="557"/>
      <c r="AL94" s="557"/>
      <c r="AM94" s="557"/>
      <c r="AN94" s="557"/>
      <c r="AO94" s="557"/>
      <c r="AP94" s="557"/>
      <c r="AQ94" s="557"/>
      <c r="AR94" s="561"/>
      <c r="AS94" s="588"/>
      <c r="AT94" s="588"/>
      <c r="AU94" s="588"/>
      <c r="AV94" s="588"/>
      <c r="AW94" s="588"/>
      <c r="AX94" s="588"/>
      <c r="AY94" s="588"/>
      <c r="AZ94" s="588"/>
      <c r="BA94" s="588"/>
      <c r="BB94" s="588"/>
      <c r="BC94" s="588"/>
      <c r="BD94" s="588"/>
      <c r="BE94" s="588"/>
    </row>
    <row r="95" spans="1:57" s="523" customFormat="1" ht="15" hidden="1" customHeight="1">
      <c r="A95" s="1205"/>
      <c r="B95" s="1205"/>
      <c r="C95" s="1205"/>
      <c r="D95" s="1205"/>
      <c r="E95" s="922"/>
      <c r="F95" s="922"/>
      <c r="G95" s="922"/>
      <c r="H95" s="920"/>
      <c r="I95" s="1205"/>
      <c r="J95" s="922"/>
      <c r="K95" s="926"/>
      <c r="L95" s="539"/>
      <c r="M95" s="552"/>
      <c r="N95" s="557"/>
      <c r="O95" s="557"/>
      <c r="P95" s="557"/>
      <c r="Q95" s="557"/>
      <c r="R95" s="557"/>
      <c r="S95" s="557"/>
      <c r="T95" s="557"/>
      <c r="U95" s="557"/>
      <c r="V95" s="557"/>
      <c r="W95" s="557"/>
      <c r="X95" s="557"/>
      <c r="Y95" s="557"/>
      <c r="Z95" s="557"/>
      <c r="AA95" s="557"/>
      <c r="AB95" s="557"/>
      <c r="AC95" s="557"/>
      <c r="AD95" s="557"/>
      <c r="AE95" s="557"/>
      <c r="AF95" s="557"/>
      <c r="AG95" s="557"/>
      <c r="AH95" s="557"/>
      <c r="AI95" s="557"/>
      <c r="AJ95" s="557"/>
      <c r="AK95" s="557"/>
      <c r="AL95" s="557"/>
      <c r="AM95" s="557"/>
      <c r="AN95" s="557"/>
      <c r="AO95" s="557"/>
      <c r="AP95" s="557"/>
      <c r="AQ95" s="557"/>
      <c r="AR95" s="561"/>
      <c r="AS95" s="588"/>
      <c r="AT95" s="588"/>
      <c r="AU95" s="588"/>
      <c r="AV95" s="588"/>
      <c r="AW95" s="588"/>
      <c r="AX95" s="588"/>
      <c r="AY95" s="588"/>
      <c r="AZ95" s="588"/>
      <c r="BA95" s="588"/>
      <c r="BB95" s="588"/>
      <c r="BC95" s="588"/>
      <c r="BD95" s="588"/>
      <c r="BE95" s="588"/>
    </row>
    <row r="96" spans="1:57" s="523" customFormat="1" ht="15" customHeight="1">
      <c r="A96" s="1205"/>
      <c r="B96" s="1205"/>
      <c r="C96" s="1205"/>
      <c r="D96" s="925"/>
      <c r="E96" s="925"/>
      <c r="F96" s="922"/>
      <c r="G96" s="920"/>
      <c r="H96" s="920"/>
      <c r="I96" s="918"/>
      <c r="J96" s="915"/>
      <c r="K96" s="927">
        <v>1</v>
      </c>
      <c r="L96" s="539"/>
      <c r="M96" s="551" t="s">
        <v>17</v>
      </c>
      <c r="N96" s="550"/>
      <c r="O96" s="546"/>
      <c r="P96" s="546"/>
      <c r="Q96" s="546"/>
      <c r="R96" s="574"/>
      <c r="S96" s="565"/>
      <c r="T96" s="564"/>
      <c r="U96" s="550"/>
      <c r="V96" s="758"/>
      <c r="W96" s="758"/>
      <c r="X96" s="758"/>
      <c r="Y96" s="767"/>
      <c r="Z96" s="1007"/>
      <c r="AA96" s="1006"/>
      <c r="AB96" s="1000"/>
      <c r="AC96" s="758"/>
      <c r="AD96" s="758"/>
      <c r="AE96" s="758"/>
      <c r="AF96" s="767"/>
      <c r="AG96" s="1007"/>
      <c r="AH96" s="1006"/>
      <c r="AI96" s="1000"/>
      <c r="AJ96" s="758"/>
      <c r="AK96" s="758"/>
      <c r="AL96" s="758"/>
      <c r="AM96" s="767"/>
      <c r="AN96" s="1007"/>
      <c r="AO96" s="1006"/>
      <c r="AP96" s="1000"/>
      <c r="AQ96" s="565"/>
      <c r="AR96" s="561"/>
      <c r="AS96" s="588"/>
      <c r="AT96" s="588"/>
      <c r="AU96" s="588"/>
      <c r="AV96" s="588"/>
      <c r="AW96" s="588"/>
      <c r="AX96" s="588"/>
      <c r="AY96" s="588"/>
      <c r="AZ96" s="588"/>
      <c r="BA96" s="588"/>
      <c r="BB96" s="588"/>
      <c r="BC96" s="588"/>
      <c r="BD96" s="588"/>
    </row>
    <row r="97" spans="1:56" s="523" customFormat="1" ht="15" customHeight="1">
      <c r="A97" s="1205"/>
      <c r="B97" s="1205"/>
      <c r="C97" s="925"/>
      <c r="D97" s="925"/>
      <c r="E97" s="925"/>
      <c r="F97" s="925"/>
      <c r="G97" s="920"/>
      <c r="H97" s="920"/>
      <c r="I97" s="928"/>
      <c r="J97" s="915"/>
      <c r="K97" s="927">
        <v>1</v>
      </c>
      <c r="L97" s="539"/>
      <c r="M97" s="550" t="s">
        <v>18</v>
      </c>
      <c r="N97" s="550"/>
      <c r="O97" s="546"/>
      <c r="P97" s="546"/>
      <c r="Q97" s="546"/>
      <c r="R97" s="574"/>
      <c r="S97" s="565"/>
      <c r="T97" s="564"/>
      <c r="U97" s="550"/>
      <c r="V97" s="758"/>
      <c r="W97" s="758"/>
      <c r="X97" s="758"/>
      <c r="Y97" s="767"/>
      <c r="Z97" s="1007"/>
      <c r="AA97" s="1006"/>
      <c r="AB97" s="1000"/>
      <c r="AC97" s="758"/>
      <c r="AD97" s="758"/>
      <c r="AE97" s="758"/>
      <c r="AF97" s="767"/>
      <c r="AG97" s="1007"/>
      <c r="AH97" s="1006"/>
      <c r="AI97" s="1000"/>
      <c r="AJ97" s="758"/>
      <c r="AK97" s="758"/>
      <c r="AL97" s="758"/>
      <c r="AM97" s="767"/>
      <c r="AN97" s="1007"/>
      <c r="AO97" s="1006"/>
      <c r="AP97" s="1000"/>
      <c r="AQ97" s="565"/>
      <c r="AR97" s="561"/>
      <c r="AS97" s="588"/>
      <c r="AT97" s="588"/>
      <c r="AU97" s="588"/>
      <c r="AV97" s="588"/>
      <c r="AW97" s="588"/>
      <c r="AX97" s="588"/>
      <c r="AY97" s="588"/>
      <c r="AZ97" s="588"/>
      <c r="BA97" s="588"/>
      <c r="BB97" s="588"/>
      <c r="BC97" s="588"/>
      <c r="BD97" s="588"/>
    </row>
    <row r="98" spans="1:56" s="523" customFormat="1" ht="15" customHeight="1">
      <c r="A98" s="1205"/>
      <c r="B98" s="925"/>
      <c r="C98" s="925"/>
      <c r="D98" s="925"/>
      <c r="E98" s="925"/>
      <c r="F98" s="925"/>
      <c r="G98" s="920"/>
      <c r="H98" s="920"/>
      <c r="I98" s="918"/>
      <c r="J98" s="915"/>
      <c r="K98" s="927">
        <v>1</v>
      </c>
      <c r="L98" s="539"/>
      <c r="M98" s="559" t="s">
        <v>19</v>
      </c>
      <c r="N98" s="550"/>
      <c r="O98" s="546"/>
      <c r="P98" s="546"/>
      <c r="Q98" s="546"/>
      <c r="R98" s="574"/>
      <c r="S98" s="565"/>
      <c r="T98" s="564"/>
      <c r="U98" s="550"/>
      <c r="V98" s="758"/>
      <c r="W98" s="758"/>
      <c r="X98" s="758"/>
      <c r="Y98" s="767"/>
      <c r="Z98" s="1007"/>
      <c r="AA98" s="1006"/>
      <c r="AB98" s="1000"/>
      <c r="AC98" s="758"/>
      <c r="AD98" s="758"/>
      <c r="AE98" s="758"/>
      <c r="AF98" s="767"/>
      <c r="AG98" s="1007"/>
      <c r="AH98" s="1006"/>
      <c r="AI98" s="1000"/>
      <c r="AJ98" s="758"/>
      <c r="AK98" s="758"/>
      <c r="AL98" s="758"/>
      <c r="AM98" s="767"/>
      <c r="AN98" s="1007"/>
      <c r="AO98" s="1006"/>
      <c r="AP98" s="1000"/>
      <c r="AQ98" s="565"/>
      <c r="AR98" s="561"/>
      <c r="AS98" s="588"/>
      <c r="AT98" s="588"/>
      <c r="AU98" s="588"/>
      <c r="AV98" s="588"/>
      <c r="AW98" s="588"/>
      <c r="AX98" s="588"/>
      <c r="AY98" s="588"/>
      <c r="AZ98" s="588"/>
      <c r="BA98" s="588"/>
      <c r="BB98" s="588"/>
      <c r="BC98" s="588"/>
      <c r="BD98" s="588"/>
    </row>
    <row r="99" spans="1:56"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6"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6" s="35" customFormat="1" ht="17.100000000000001" customHeight="1">
      <c r="G101" s="35" t="s">
        <v>13</v>
      </c>
      <c r="I101" s="35" t="s">
        <v>68</v>
      </c>
      <c r="V101" s="158"/>
    </row>
    <row r="102" spans="1:56" ht="17.100000000000001" customHeight="1">
      <c r="X102" s="470"/>
      <c r="Y102" s="43"/>
      <c r="Z102" s="43"/>
    </row>
    <row r="103" spans="1:56" s="524" customFormat="1" ht="22.5">
      <c r="A103" s="1205">
        <v>1</v>
      </c>
      <c r="B103" s="1080"/>
      <c r="C103" s="1080"/>
      <c r="D103" s="1080"/>
      <c r="E103" s="1081"/>
      <c r="F103" s="1082"/>
      <c r="G103" s="1080"/>
      <c r="H103" s="1080"/>
      <c r="I103" s="1061"/>
      <c r="J103" s="1066"/>
      <c r="K103" s="1066"/>
      <c r="L103" s="594">
        <f>mergeValue(A103)</f>
        <v>1</v>
      </c>
      <c r="M103" s="642" t="s">
        <v>20</v>
      </c>
      <c r="N103" s="581"/>
      <c r="O103" s="1298"/>
      <c r="P103" s="1299"/>
      <c r="Q103" s="1299"/>
      <c r="R103" s="1299"/>
      <c r="S103" s="1299"/>
      <c r="T103" s="1299"/>
      <c r="U103" s="1299"/>
      <c r="V103" s="1299"/>
      <c r="W103" s="1299"/>
      <c r="X103" s="1299"/>
      <c r="Y103" s="1299"/>
      <c r="Z103" s="1299"/>
      <c r="AA103" s="1300"/>
      <c r="AB103" s="631" t="s">
        <v>476</v>
      </c>
      <c r="AC103" s="586"/>
      <c r="AD103" s="586"/>
      <c r="AE103" s="586"/>
      <c r="AF103" s="586"/>
      <c r="AG103" s="586"/>
      <c r="AH103" s="586"/>
      <c r="AI103" s="586"/>
      <c r="AJ103" s="586"/>
      <c r="AK103" s="586"/>
      <c r="AL103" s="586"/>
      <c r="AM103" s="586"/>
      <c r="AN103" s="586"/>
    </row>
    <row r="104" spans="1:56" s="524" customFormat="1" ht="22.5">
      <c r="A104" s="1205"/>
      <c r="B104" s="1205">
        <v>1</v>
      </c>
      <c r="C104" s="1080"/>
      <c r="D104" s="1080"/>
      <c r="E104" s="1082"/>
      <c r="F104" s="1082"/>
      <c r="G104" s="1080"/>
      <c r="H104" s="1080"/>
      <c r="I104" s="1068"/>
      <c r="J104" s="1063"/>
      <c r="K104" s="1062"/>
      <c r="L104" s="594" t="str">
        <f>mergeValue(A104) &amp;"."&amp; mergeValue(B104)</f>
        <v>1.1</v>
      </c>
      <c r="M104" s="547" t="s">
        <v>16</v>
      </c>
      <c r="N104" s="581"/>
      <c r="O104" s="1298"/>
      <c r="P104" s="1299"/>
      <c r="Q104" s="1299"/>
      <c r="R104" s="1299"/>
      <c r="S104" s="1299"/>
      <c r="T104" s="1299"/>
      <c r="U104" s="1299"/>
      <c r="V104" s="1299"/>
      <c r="W104" s="1299"/>
      <c r="X104" s="1299"/>
      <c r="Y104" s="1299"/>
      <c r="Z104" s="1299"/>
      <c r="AA104" s="1300"/>
      <c r="AB104" s="631" t="s">
        <v>477</v>
      </c>
      <c r="AC104" s="586"/>
      <c r="AD104" s="586"/>
      <c r="AE104" s="586"/>
      <c r="AF104" s="586"/>
      <c r="AG104" s="586"/>
      <c r="AH104" s="586"/>
      <c r="AI104" s="586"/>
      <c r="AJ104" s="586"/>
      <c r="AK104" s="586"/>
      <c r="AL104" s="586"/>
      <c r="AM104" s="586"/>
      <c r="AN104" s="586"/>
    </row>
    <row r="105" spans="1:56" s="524" customFormat="1" ht="22.5">
      <c r="A105" s="1205"/>
      <c r="B105" s="1205"/>
      <c r="C105" s="1205">
        <v>1</v>
      </c>
      <c r="D105" s="1080"/>
      <c r="E105" s="1082"/>
      <c r="F105" s="1082"/>
      <c r="G105" s="1080"/>
      <c r="H105" s="1080"/>
      <c r="I105" s="1068"/>
      <c r="J105" s="1063"/>
      <c r="K105" s="1062"/>
      <c r="L105" s="594" t="str">
        <f>mergeValue(A105) &amp;"."&amp; mergeValue(B105)&amp;"."&amp; mergeValue(C105)</f>
        <v>1.1.1</v>
      </c>
      <c r="M105" s="548" t="s">
        <v>7</v>
      </c>
      <c r="N105" s="581"/>
      <c r="O105" s="1298"/>
      <c r="P105" s="1299"/>
      <c r="Q105" s="1299"/>
      <c r="R105" s="1299"/>
      <c r="S105" s="1299"/>
      <c r="T105" s="1299"/>
      <c r="U105" s="1299"/>
      <c r="V105" s="1299"/>
      <c r="W105" s="1299"/>
      <c r="X105" s="1299"/>
      <c r="Y105" s="1299"/>
      <c r="Z105" s="1299"/>
      <c r="AA105" s="1300"/>
      <c r="AB105" s="631" t="s">
        <v>633</v>
      </c>
      <c r="AC105" s="586"/>
      <c r="AD105" s="586"/>
      <c r="AE105" s="586"/>
      <c r="AF105" s="586"/>
      <c r="AG105" s="586"/>
      <c r="AH105" s="586"/>
      <c r="AI105" s="586"/>
      <c r="AJ105" s="586"/>
      <c r="AK105" s="586"/>
      <c r="AL105" s="586"/>
      <c r="AM105" s="586"/>
      <c r="AN105" s="586"/>
    </row>
    <row r="106" spans="1:56" s="524" customFormat="1" ht="22.5">
      <c r="A106" s="1205"/>
      <c r="B106" s="1205"/>
      <c r="C106" s="1205"/>
      <c r="D106" s="1205">
        <v>1</v>
      </c>
      <c r="E106" s="1082"/>
      <c r="F106" s="1082"/>
      <c r="G106" s="1080"/>
      <c r="H106" s="1080"/>
      <c r="I106" s="1068"/>
      <c r="J106" s="1063"/>
      <c r="K106" s="1062"/>
      <c r="L106" s="594" t="str">
        <f>mergeValue(A106) &amp;"."&amp; mergeValue(B106)&amp;"."&amp; mergeValue(C106)&amp;"."&amp; mergeValue(D106)</f>
        <v>1.1.1.1</v>
      </c>
      <c r="M106" s="549" t="s">
        <v>22</v>
      </c>
      <c r="N106" s="581"/>
      <c r="O106" s="1298"/>
      <c r="P106" s="1299"/>
      <c r="Q106" s="1299"/>
      <c r="R106" s="1299"/>
      <c r="S106" s="1299"/>
      <c r="T106" s="1299"/>
      <c r="U106" s="1299"/>
      <c r="V106" s="1299"/>
      <c r="W106" s="1299"/>
      <c r="X106" s="1299"/>
      <c r="Y106" s="1299"/>
      <c r="Z106" s="1299"/>
      <c r="AA106" s="1300"/>
      <c r="AB106" s="631" t="s">
        <v>634</v>
      </c>
      <c r="AC106" s="586"/>
      <c r="AD106" s="586"/>
      <c r="AE106" s="586"/>
      <c r="AF106" s="586"/>
      <c r="AG106" s="586"/>
      <c r="AH106" s="586"/>
      <c r="AI106" s="586"/>
      <c r="AJ106" s="586"/>
      <c r="AK106" s="586"/>
      <c r="AL106" s="586"/>
      <c r="AM106" s="586"/>
      <c r="AN106" s="586"/>
    </row>
    <row r="107" spans="1:56" s="524" customFormat="1" ht="0.2" customHeight="1">
      <c r="A107" s="1205"/>
      <c r="B107" s="1205"/>
      <c r="C107" s="1205"/>
      <c r="D107" s="1205"/>
      <c r="E107" s="1205">
        <v>1</v>
      </c>
      <c r="F107" s="1082"/>
      <c r="G107" s="1080"/>
      <c r="H107" s="1080"/>
      <c r="I107" s="1067"/>
      <c r="J107" s="1063"/>
      <c r="K107" s="1062"/>
      <c r="L107" s="594"/>
      <c r="M107" s="555"/>
      <c r="N107" s="582"/>
      <c r="O107" s="1302"/>
      <c r="P107" s="1319"/>
      <c r="Q107" s="1319"/>
      <c r="R107" s="1319"/>
      <c r="S107" s="1319"/>
      <c r="T107" s="1319"/>
      <c r="U107" s="1319"/>
      <c r="V107" s="1319"/>
      <c r="W107" s="1319"/>
      <c r="X107" s="1319"/>
      <c r="Y107" s="1319"/>
      <c r="Z107" s="1319"/>
      <c r="AA107" s="1320"/>
      <c r="AB107" s="631"/>
      <c r="AC107" s="586"/>
      <c r="AD107" s="586"/>
      <c r="AE107" s="586"/>
      <c r="AF107" s="586"/>
      <c r="AG107" s="586"/>
      <c r="AH107" s="586"/>
      <c r="AI107" s="586"/>
      <c r="AJ107" s="586"/>
      <c r="AK107" s="586"/>
      <c r="AL107" s="586"/>
      <c r="AM107" s="586"/>
      <c r="AN107" s="586"/>
    </row>
    <row r="108" spans="1:56" s="524" customFormat="1" ht="90">
      <c r="A108" s="1205"/>
      <c r="B108" s="1205"/>
      <c r="C108" s="1205"/>
      <c r="D108" s="1205"/>
      <c r="E108" s="1205"/>
      <c r="F108" s="1205">
        <v>1</v>
      </c>
      <c r="G108" s="1080"/>
      <c r="H108" s="1080"/>
      <c r="I108" s="1257"/>
      <c r="J108" s="1063"/>
      <c r="K108" s="1062"/>
      <c r="L108" s="594" t="str">
        <f>mergeValue(A108) &amp;"."&amp; mergeValue(B108)&amp;"."&amp; mergeValue(C108)&amp;"."&amp; mergeValue(D108)&amp;"."&amp; mergeValue(F108)</f>
        <v>1.1.1.1.1</v>
      </c>
      <c r="M108" s="556" t="s">
        <v>10</v>
      </c>
      <c r="N108" s="582"/>
      <c r="O108" s="1208"/>
      <c r="P108" s="1209"/>
      <c r="Q108" s="1209"/>
      <c r="R108" s="1209"/>
      <c r="S108" s="1209"/>
      <c r="T108" s="1209"/>
      <c r="U108" s="1209"/>
      <c r="V108" s="1209"/>
      <c r="W108" s="1209"/>
      <c r="X108" s="1209"/>
      <c r="Y108" s="1209"/>
      <c r="Z108" s="1209"/>
      <c r="AA108" s="1210"/>
      <c r="AB108" s="631" t="s">
        <v>635</v>
      </c>
      <c r="AC108" s="586"/>
      <c r="AD108" s="590" t="str">
        <f>strCheckUnique(AE108:AE113)</f>
        <v/>
      </c>
      <c r="AE108" s="586"/>
      <c r="AF108" s="590"/>
      <c r="AG108" s="586"/>
      <c r="AH108" s="586"/>
      <c r="AI108" s="586"/>
      <c r="AJ108" s="586"/>
      <c r="AK108" s="586"/>
      <c r="AL108" s="586"/>
      <c r="AM108" s="586"/>
      <c r="AN108" s="586"/>
    </row>
    <row r="109" spans="1:56" s="524" customFormat="1" ht="135">
      <c r="A109" s="1205"/>
      <c r="B109" s="1205"/>
      <c r="C109" s="1205"/>
      <c r="D109" s="1205"/>
      <c r="E109" s="1205"/>
      <c r="F109" s="1205"/>
      <c r="G109" s="1205">
        <v>1</v>
      </c>
      <c r="H109" s="1080"/>
      <c r="I109" s="1257"/>
      <c r="J109" s="1258"/>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7"/>
      <c r="X109" s="1212" t="s">
        <v>84</v>
      </c>
      <c r="Y109" s="1247"/>
      <c r="Z109" s="1212"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56" s="524" customFormat="1" ht="102.75" customHeight="1">
      <c r="A110" s="1205"/>
      <c r="B110" s="1205"/>
      <c r="C110" s="1205"/>
      <c r="D110" s="1205"/>
      <c r="E110" s="1205"/>
      <c r="F110" s="1205"/>
      <c r="G110" s="1205"/>
      <c r="H110" s="1080">
        <v>1</v>
      </c>
      <c r="I110" s="1257"/>
      <c r="J110" s="1258"/>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7"/>
      <c r="X110" s="1212"/>
      <c r="Y110" s="1247"/>
      <c r="Z110" s="1212"/>
      <c r="AA110" s="671"/>
      <c r="AB110" s="1204" t="s">
        <v>669</v>
      </c>
      <c r="AC110" s="586" t="str">
        <f>strCheckDate(O110:AA110)</f>
        <v/>
      </c>
      <c r="AD110" s="586"/>
      <c r="AE110" s="586"/>
      <c r="AF110" s="590"/>
      <c r="AG110" s="586"/>
      <c r="AH110" s="586"/>
      <c r="AI110" s="586"/>
      <c r="AJ110" s="586"/>
      <c r="AK110" s="586"/>
      <c r="AL110" s="586"/>
      <c r="AM110" s="586"/>
      <c r="AN110" s="586"/>
    </row>
    <row r="111" spans="1:56" s="524" customFormat="1" ht="0.2" customHeight="1">
      <c r="A111" s="1205"/>
      <c r="B111" s="1205"/>
      <c r="C111" s="1205"/>
      <c r="D111" s="1205"/>
      <c r="E111" s="1205"/>
      <c r="F111" s="1205"/>
      <c r="G111" s="1205"/>
      <c r="H111" s="1080"/>
      <c r="I111" s="1257"/>
      <c r="J111" s="1258"/>
      <c r="K111" s="1069"/>
      <c r="L111" s="601"/>
      <c r="M111" s="647"/>
      <c r="N111" s="647"/>
      <c r="O111" s="563"/>
      <c r="P111" s="494"/>
      <c r="Q111" s="494"/>
      <c r="R111" s="494"/>
      <c r="S111" s="494"/>
      <c r="T111" s="494"/>
      <c r="U111" s="560"/>
      <c r="V111" s="585"/>
      <c r="W111" s="1211"/>
      <c r="X111" s="1212"/>
      <c r="Y111" s="1211"/>
      <c r="Z111" s="1212"/>
      <c r="AA111" s="538"/>
      <c r="AB111" s="1204"/>
      <c r="AC111" s="586"/>
      <c r="AD111" s="586"/>
      <c r="AE111" s="586"/>
      <c r="AF111" s="590">
        <f ca="1">OFFSET(AF111,-1,0)</f>
        <v>0</v>
      </c>
      <c r="AG111" s="586"/>
      <c r="AH111" s="586"/>
      <c r="AI111" s="586"/>
      <c r="AJ111" s="586"/>
      <c r="AK111" s="586"/>
      <c r="AL111" s="586"/>
      <c r="AM111" s="586"/>
      <c r="AN111" s="586"/>
    </row>
    <row r="112" spans="1:56" s="523" customFormat="1" ht="15" customHeight="1">
      <c r="A112" s="1205"/>
      <c r="B112" s="1205"/>
      <c r="C112" s="1205"/>
      <c r="D112" s="1205"/>
      <c r="E112" s="1205"/>
      <c r="F112" s="1205"/>
      <c r="G112" s="1205"/>
      <c r="H112" s="1080"/>
      <c r="I112" s="1257"/>
      <c r="J112" s="1258"/>
      <c r="K112" s="1071"/>
      <c r="L112" s="539"/>
      <c r="M112" s="558" t="s">
        <v>41</v>
      </c>
      <c r="N112" s="552"/>
      <c r="O112" s="546"/>
      <c r="P112" s="546"/>
      <c r="Q112" s="546"/>
      <c r="R112" s="546"/>
      <c r="S112" s="546"/>
      <c r="T112" s="546"/>
      <c r="U112" s="546"/>
      <c r="V112" s="546"/>
      <c r="W112" s="564"/>
      <c r="X112" s="565"/>
      <c r="Y112" s="564"/>
      <c r="Z112" s="552"/>
      <c r="AA112" s="561"/>
      <c r="AB112" s="1204"/>
      <c r="AC112" s="588"/>
      <c r="AD112" s="588"/>
      <c r="AE112" s="588"/>
      <c r="AF112" s="588"/>
      <c r="AG112" s="588"/>
      <c r="AH112" s="588"/>
      <c r="AI112" s="588"/>
      <c r="AJ112" s="588"/>
      <c r="AK112" s="588"/>
      <c r="AL112" s="588"/>
      <c r="AM112" s="588"/>
      <c r="AN112" s="588"/>
    </row>
    <row r="113" spans="1:40" s="523" customFormat="1" ht="15" customHeight="1">
      <c r="A113" s="1205"/>
      <c r="B113" s="1205"/>
      <c r="C113" s="1205"/>
      <c r="D113" s="1205"/>
      <c r="E113" s="1205"/>
      <c r="F113" s="1205"/>
      <c r="G113" s="1080"/>
      <c r="H113" s="1080"/>
      <c r="I113" s="1257"/>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5"/>
      <c r="B114" s="1205"/>
      <c r="C114" s="1205"/>
      <c r="D114" s="1205"/>
      <c r="E114" s="120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5"/>
      <c r="B115" s="1205"/>
      <c r="C115" s="120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5"/>
      <c r="B116" s="1205"/>
      <c r="C116" s="120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5"/>
      <c r="B117" s="120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5">
        <v>1</v>
      </c>
      <c r="B125" s="941"/>
      <c r="C125" s="941"/>
      <c r="D125" s="941"/>
      <c r="E125" s="942"/>
      <c r="F125" s="943"/>
      <c r="G125" s="943"/>
      <c r="H125" s="943"/>
      <c r="I125" s="944"/>
      <c r="J125" s="939"/>
      <c r="K125" s="946"/>
      <c r="L125" s="594">
        <f>mergeValue(A125)</f>
        <v>1</v>
      </c>
      <c r="M125" s="642" t="s">
        <v>20</v>
      </c>
      <c r="N125" s="581"/>
      <c r="O125" s="1246"/>
      <c r="P125" s="1246"/>
      <c r="Q125" s="1246"/>
      <c r="R125" s="1246"/>
      <c r="S125" s="1246"/>
      <c r="T125" s="1246"/>
      <c r="U125" s="1246"/>
      <c r="V125" s="1246"/>
      <c r="W125" s="631" t="s">
        <v>658</v>
      </c>
      <c r="X125" s="586"/>
      <c r="Y125" s="586"/>
      <c r="Z125" s="586"/>
      <c r="AA125" s="586"/>
      <c r="AB125" s="586"/>
      <c r="AC125" s="586"/>
      <c r="AD125" s="586"/>
      <c r="AE125" s="586"/>
      <c r="AF125" s="586"/>
      <c r="AG125" s="586"/>
      <c r="AH125" s="586"/>
    </row>
    <row r="126" spans="1:40" s="524" customFormat="1" ht="22.5">
      <c r="A126" s="1205"/>
      <c r="B126" s="1205">
        <v>1</v>
      </c>
      <c r="C126" s="941"/>
      <c r="D126" s="941"/>
      <c r="E126" s="943"/>
      <c r="F126" s="943"/>
      <c r="G126" s="943"/>
      <c r="H126" s="943"/>
      <c r="I126" s="938"/>
      <c r="J126" s="937"/>
      <c r="K126" s="940"/>
      <c r="L126" s="594" t="str">
        <f>mergeValue(A126) &amp;"."&amp; mergeValue(B126)</f>
        <v>1.1</v>
      </c>
      <c r="M126" s="547" t="s">
        <v>16</v>
      </c>
      <c r="N126" s="581"/>
      <c r="O126" s="1246"/>
      <c r="P126" s="1246"/>
      <c r="Q126" s="1246"/>
      <c r="R126" s="1246"/>
      <c r="S126" s="1246"/>
      <c r="T126" s="1246"/>
      <c r="U126" s="1246"/>
      <c r="V126" s="1246"/>
      <c r="W126" s="631" t="s">
        <v>477</v>
      </c>
      <c r="X126" s="586"/>
      <c r="Y126" s="586"/>
      <c r="Z126" s="586"/>
      <c r="AA126" s="586"/>
      <c r="AB126" s="586"/>
      <c r="AC126" s="586"/>
      <c r="AD126" s="586"/>
      <c r="AE126" s="586"/>
      <c r="AF126" s="586"/>
      <c r="AG126" s="586"/>
      <c r="AH126" s="586"/>
    </row>
    <row r="127" spans="1:40" s="524" customFormat="1" ht="22.5">
      <c r="A127" s="1205"/>
      <c r="B127" s="1205"/>
      <c r="C127" s="1205">
        <v>1</v>
      </c>
      <c r="D127" s="941"/>
      <c r="E127" s="943"/>
      <c r="F127" s="943"/>
      <c r="G127" s="943"/>
      <c r="H127" s="943"/>
      <c r="I127" s="945"/>
      <c r="J127" s="937"/>
      <c r="K127" s="940"/>
      <c r="L127" s="594" t="str">
        <f>mergeValue(A127) &amp;"."&amp; mergeValue(B127)&amp;"."&amp; mergeValue(C127)</f>
        <v>1.1.1</v>
      </c>
      <c r="M127" s="548" t="s">
        <v>7</v>
      </c>
      <c r="N127" s="581"/>
      <c r="O127" s="1246"/>
      <c r="P127" s="1246"/>
      <c r="Q127" s="1246"/>
      <c r="R127" s="1246"/>
      <c r="S127" s="1246"/>
      <c r="T127" s="1246"/>
      <c r="U127" s="1246"/>
      <c r="V127" s="1246"/>
      <c r="W127" s="631" t="s">
        <v>633</v>
      </c>
      <c r="X127" s="586"/>
      <c r="Y127" s="586"/>
      <c r="Z127" s="586"/>
      <c r="AA127" s="586"/>
      <c r="AB127" s="586"/>
      <c r="AC127" s="586"/>
      <c r="AD127" s="586"/>
      <c r="AE127" s="586"/>
      <c r="AF127" s="586"/>
      <c r="AG127" s="586"/>
      <c r="AH127" s="586"/>
    </row>
    <row r="128" spans="1:40" s="524" customFormat="1" ht="22.5">
      <c r="A128" s="1205"/>
      <c r="B128" s="1205"/>
      <c r="C128" s="1205"/>
      <c r="D128" s="1205">
        <v>1</v>
      </c>
      <c r="E128" s="943"/>
      <c r="F128" s="943"/>
      <c r="G128" s="943"/>
      <c r="H128" s="943"/>
      <c r="I128" s="945"/>
      <c r="J128" s="937"/>
      <c r="K128" s="940"/>
      <c r="L128" s="594" t="str">
        <f>mergeValue(A128) &amp;"."&amp; mergeValue(B128)&amp;"."&amp; mergeValue(C128)&amp;"."&amp; mergeValue(D128)</f>
        <v>1.1.1.1</v>
      </c>
      <c r="M128" s="549" t="s">
        <v>22</v>
      </c>
      <c r="N128" s="581"/>
      <c r="O128" s="1246"/>
      <c r="P128" s="1246"/>
      <c r="Q128" s="1246"/>
      <c r="R128" s="1246"/>
      <c r="S128" s="1246"/>
      <c r="T128" s="1246"/>
      <c r="U128" s="1246"/>
      <c r="V128" s="1246"/>
      <c r="W128" s="631" t="s">
        <v>634</v>
      </c>
      <c r="X128" s="586"/>
      <c r="Y128" s="586"/>
      <c r="Z128" s="586"/>
      <c r="AA128" s="586"/>
      <c r="AB128" s="586"/>
      <c r="AC128" s="586"/>
      <c r="AD128" s="586"/>
      <c r="AE128" s="586"/>
      <c r="AF128" s="586"/>
      <c r="AG128" s="586"/>
      <c r="AH128" s="586"/>
    </row>
    <row r="129" spans="1:34" s="524" customFormat="1" ht="11.25" hidden="1" customHeight="1">
      <c r="A129" s="1205"/>
      <c r="B129" s="1205"/>
      <c r="C129" s="1205"/>
      <c r="D129" s="1205"/>
      <c r="E129" s="1205">
        <v>1</v>
      </c>
      <c r="F129" s="943"/>
      <c r="G129" s="943"/>
      <c r="H129" s="941">
        <v>1</v>
      </c>
      <c r="I129" s="120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5"/>
      <c r="B130" s="1205"/>
      <c r="C130" s="1205"/>
      <c r="D130" s="1205"/>
      <c r="E130" s="1205"/>
      <c r="F130" s="1205">
        <v>1</v>
      </c>
      <c r="G130" s="941"/>
      <c r="H130" s="941"/>
      <c r="I130" s="1205"/>
      <c r="J130" s="1205">
        <v>1</v>
      </c>
      <c r="K130" s="949"/>
      <c r="L130" s="594" t="str">
        <f>mergeValue(A130) &amp;"."&amp; mergeValue(B130)&amp;"."&amp; mergeValue(C130)&amp;"."&amp; mergeValue(D130)&amp;"."&amp;  mergeValue(F130)</f>
        <v>1.1.1.1.1</v>
      </c>
      <c r="M130" s="556" t="s">
        <v>10</v>
      </c>
      <c r="N130" s="582"/>
      <c r="O130" s="1207"/>
      <c r="P130" s="1207"/>
      <c r="Q130" s="1207"/>
      <c r="R130" s="1207"/>
      <c r="S130" s="1207"/>
      <c r="T130" s="1207"/>
      <c r="U130" s="1207"/>
      <c r="V130" s="1207"/>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5"/>
      <c r="B131" s="1205"/>
      <c r="C131" s="1205"/>
      <c r="D131" s="1205"/>
      <c r="E131" s="1205"/>
      <c r="F131" s="1205"/>
      <c r="G131" s="941">
        <v>1</v>
      </c>
      <c r="H131" s="941"/>
      <c r="I131" s="1205"/>
      <c r="J131" s="1205"/>
      <c r="K131" s="949">
        <v>1</v>
      </c>
      <c r="L131" s="594" t="str">
        <f>mergeValue(A131) &amp;"."&amp; mergeValue(B131)&amp;"."&amp; mergeValue(C131)&amp;"."&amp; mergeValue(D131)&amp;"."&amp; mergeValue(F131)&amp;"."&amp; mergeValue(G131)</f>
        <v>1.1.1.1.1.1</v>
      </c>
      <c r="M131" s="1070"/>
      <c r="N131" s="587"/>
      <c r="O131" s="563"/>
      <c r="P131" s="563"/>
      <c r="Q131" s="1095"/>
      <c r="R131" s="1247"/>
      <c r="S131" s="1212" t="s">
        <v>84</v>
      </c>
      <c r="T131" s="1247"/>
      <c r="U131" s="1212" t="s">
        <v>85</v>
      </c>
      <c r="V131" s="579"/>
      <c r="W131" s="1204"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5"/>
      <c r="B132" s="1205"/>
      <c r="C132" s="1205"/>
      <c r="D132" s="1205"/>
      <c r="E132" s="1205"/>
      <c r="F132" s="1205"/>
      <c r="G132" s="941"/>
      <c r="H132" s="941"/>
      <c r="I132" s="1205"/>
      <c r="J132" s="1205"/>
      <c r="K132" s="949"/>
      <c r="L132" s="601"/>
      <c r="M132" s="647"/>
      <c r="N132" s="587"/>
      <c r="O132" s="563"/>
      <c r="P132" s="563"/>
      <c r="Q132" s="585" t="str">
        <f>R131 &amp; "-" &amp; T131</f>
        <v>-</v>
      </c>
      <c r="R132" s="1211"/>
      <c r="S132" s="1212"/>
      <c r="T132" s="1211"/>
      <c r="U132" s="1212"/>
      <c r="V132" s="579"/>
      <c r="W132" s="1204"/>
      <c r="X132" s="586"/>
      <c r="Y132" s="586"/>
      <c r="Z132" s="586"/>
      <c r="AA132" s="586"/>
      <c r="AB132" s="586"/>
      <c r="AC132" s="586"/>
      <c r="AD132" s="586"/>
      <c r="AE132" s="586"/>
      <c r="AF132" s="586"/>
      <c r="AG132" s="586"/>
      <c r="AH132" s="586"/>
    </row>
    <row r="133" spans="1:34" s="523" customFormat="1" ht="15" customHeight="1">
      <c r="A133" s="1205"/>
      <c r="B133" s="1205"/>
      <c r="C133" s="1205"/>
      <c r="D133" s="1205"/>
      <c r="E133" s="1205"/>
      <c r="F133" s="1205"/>
      <c r="G133" s="943"/>
      <c r="H133" s="941"/>
      <c r="I133" s="1205"/>
      <c r="J133" s="1205"/>
      <c r="K133" s="948"/>
      <c r="L133" s="539"/>
      <c r="M133" s="557" t="s">
        <v>25</v>
      </c>
      <c r="N133" s="552"/>
      <c r="O133" s="546"/>
      <c r="P133" s="546"/>
      <c r="Q133" s="546"/>
      <c r="R133" s="574"/>
      <c r="S133" s="565"/>
      <c r="T133" s="564"/>
      <c r="U133" s="552"/>
      <c r="V133" s="561"/>
      <c r="W133" s="1204"/>
      <c r="X133" s="588"/>
      <c r="Y133" s="588"/>
      <c r="Z133" s="588"/>
      <c r="AA133" s="588"/>
      <c r="AB133" s="588"/>
      <c r="AC133" s="588"/>
      <c r="AD133" s="588"/>
      <c r="AE133" s="588"/>
      <c r="AF133" s="588"/>
      <c r="AG133" s="588"/>
      <c r="AH133" s="588"/>
    </row>
    <row r="134" spans="1:34" s="523" customFormat="1" ht="15" customHeight="1">
      <c r="A134" s="1205"/>
      <c r="B134" s="1205"/>
      <c r="C134" s="1205"/>
      <c r="D134" s="1205"/>
      <c r="E134" s="1205"/>
      <c r="F134" s="943"/>
      <c r="G134" s="943"/>
      <c r="H134" s="941"/>
      <c r="I134" s="120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5"/>
      <c r="B135" s="1205"/>
      <c r="C135" s="1205"/>
      <c r="D135" s="120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5"/>
      <c r="B136" s="1205"/>
      <c r="C136" s="120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5"/>
      <c r="B137" s="120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5">
        <v>1</v>
      </c>
      <c r="B143" s="959"/>
      <c r="C143" s="959"/>
      <c r="D143" s="959"/>
      <c r="E143" s="960"/>
      <c r="F143" s="961"/>
      <c r="G143" s="961"/>
      <c r="H143" s="961"/>
      <c r="I143" s="962"/>
      <c r="J143" s="957"/>
      <c r="K143" s="964"/>
      <c r="L143" s="594">
        <f>mergeValue(A143)</f>
        <v>1</v>
      </c>
      <c r="M143" s="642" t="s">
        <v>20</v>
      </c>
      <c r="N143" s="581"/>
      <c r="O143" s="1246"/>
      <c r="P143" s="1246"/>
      <c r="Q143" s="1246"/>
      <c r="R143" s="1246"/>
      <c r="S143" s="1246"/>
      <c r="T143" s="1246"/>
      <c r="U143" s="1246"/>
      <c r="V143" s="1246"/>
      <c r="W143" s="631" t="s">
        <v>658</v>
      </c>
      <c r="X143" s="586"/>
      <c r="Y143" s="586"/>
      <c r="Z143" s="586"/>
      <c r="AA143" s="586"/>
      <c r="AB143" s="586"/>
      <c r="AC143" s="586"/>
      <c r="AD143" s="586"/>
      <c r="AE143" s="586"/>
      <c r="AF143" s="586"/>
      <c r="AG143" s="586"/>
      <c r="AH143" s="586"/>
    </row>
    <row r="144" spans="1:34" s="524" customFormat="1" ht="22.5">
      <c r="A144" s="1205"/>
      <c r="B144" s="1205">
        <v>1</v>
      </c>
      <c r="C144" s="959"/>
      <c r="D144" s="959"/>
      <c r="E144" s="961"/>
      <c r="F144" s="961"/>
      <c r="G144" s="961"/>
      <c r="H144" s="961"/>
      <c r="I144" s="956"/>
      <c r="J144" s="955"/>
      <c r="K144" s="958"/>
      <c r="L144" s="594" t="str">
        <f>mergeValue(A144) &amp;"."&amp; mergeValue(B144)</f>
        <v>1.1</v>
      </c>
      <c r="M144" s="547" t="s">
        <v>16</v>
      </c>
      <c r="N144" s="581"/>
      <c r="O144" s="1246"/>
      <c r="P144" s="1246"/>
      <c r="Q144" s="1246"/>
      <c r="R144" s="1246"/>
      <c r="S144" s="1246"/>
      <c r="T144" s="1246"/>
      <c r="U144" s="1246"/>
      <c r="V144" s="1246"/>
      <c r="W144" s="631" t="s">
        <v>477</v>
      </c>
      <c r="X144" s="586"/>
      <c r="Y144" s="586"/>
      <c r="Z144" s="586"/>
      <c r="AA144" s="586"/>
      <c r="AB144" s="586"/>
      <c r="AC144" s="586"/>
      <c r="AD144" s="586"/>
      <c r="AE144" s="586"/>
      <c r="AF144" s="586"/>
      <c r="AG144" s="586"/>
      <c r="AH144" s="586"/>
    </row>
    <row r="145" spans="1:35" s="524" customFormat="1" ht="22.5">
      <c r="A145" s="1205"/>
      <c r="B145" s="1205"/>
      <c r="C145" s="1205">
        <v>1</v>
      </c>
      <c r="D145" s="959"/>
      <c r="E145" s="961"/>
      <c r="F145" s="961"/>
      <c r="G145" s="961"/>
      <c r="H145" s="961"/>
      <c r="I145" s="963"/>
      <c r="J145" s="955"/>
      <c r="K145" s="958"/>
      <c r="L145" s="594" t="str">
        <f>mergeValue(A145) &amp;"."&amp; mergeValue(B145)&amp;"."&amp; mergeValue(C145)</f>
        <v>1.1.1</v>
      </c>
      <c r="M145" s="548" t="s">
        <v>7</v>
      </c>
      <c r="N145" s="581"/>
      <c r="O145" s="1246"/>
      <c r="P145" s="1246"/>
      <c r="Q145" s="1246"/>
      <c r="R145" s="1246"/>
      <c r="S145" s="1246"/>
      <c r="T145" s="1246"/>
      <c r="U145" s="1246"/>
      <c r="V145" s="1246"/>
      <c r="W145" s="631" t="s">
        <v>633</v>
      </c>
      <c r="X145" s="586"/>
      <c r="Y145" s="586"/>
      <c r="Z145" s="586"/>
      <c r="AA145" s="586"/>
      <c r="AB145" s="586"/>
      <c r="AC145" s="586"/>
      <c r="AD145" s="586"/>
      <c r="AE145" s="586"/>
      <c r="AF145" s="586"/>
      <c r="AG145" s="586"/>
      <c r="AH145" s="586"/>
    </row>
    <row r="146" spans="1:35" s="524" customFormat="1" ht="22.5">
      <c r="A146" s="1205"/>
      <c r="B146" s="1205"/>
      <c r="C146" s="1205"/>
      <c r="D146" s="1205">
        <v>1</v>
      </c>
      <c r="E146" s="961"/>
      <c r="F146" s="961"/>
      <c r="G146" s="961"/>
      <c r="H146" s="961"/>
      <c r="I146" s="963"/>
      <c r="J146" s="955"/>
      <c r="K146" s="958"/>
      <c r="L146" s="594" t="str">
        <f>mergeValue(A146) &amp;"."&amp; mergeValue(B146)&amp;"."&amp; mergeValue(C146)&amp;"."&amp; mergeValue(D146)</f>
        <v>1.1.1.1</v>
      </c>
      <c r="M146" s="549" t="s">
        <v>22</v>
      </c>
      <c r="N146" s="581"/>
      <c r="O146" s="1246"/>
      <c r="P146" s="1246"/>
      <c r="Q146" s="1246"/>
      <c r="R146" s="1246"/>
      <c r="S146" s="1246"/>
      <c r="T146" s="1246"/>
      <c r="U146" s="1246"/>
      <c r="V146" s="1246"/>
      <c r="W146" s="631" t="s">
        <v>634</v>
      </c>
      <c r="X146" s="586"/>
      <c r="Y146" s="586"/>
      <c r="Z146" s="586"/>
      <c r="AA146" s="586"/>
      <c r="AB146" s="586"/>
      <c r="AC146" s="586"/>
      <c r="AD146" s="586"/>
      <c r="AE146" s="586"/>
      <c r="AF146" s="586"/>
      <c r="AG146" s="586"/>
      <c r="AH146" s="586"/>
    </row>
    <row r="147" spans="1:35" s="524" customFormat="1" ht="11.25" hidden="1" customHeight="1">
      <c r="A147" s="1205"/>
      <c r="B147" s="1205"/>
      <c r="C147" s="1205"/>
      <c r="D147" s="1205"/>
      <c r="E147" s="1205">
        <v>1</v>
      </c>
      <c r="F147" s="961"/>
      <c r="G147" s="961"/>
      <c r="H147" s="959">
        <v>1</v>
      </c>
      <c r="I147" s="120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5"/>
      <c r="B148" s="1205"/>
      <c r="C148" s="1205"/>
      <c r="D148" s="1205"/>
      <c r="E148" s="1205"/>
      <c r="F148" s="1205">
        <v>1</v>
      </c>
      <c r="G148" s="959"/>
      <c r="H148" s="959"/>
      <c r="I148" s="1205"/>
      <c r="J148" s="1205">
        <v>1</v>
      </c>
      <c r="K148" s="967"/>
      <c r="L148" s="594" t="str">
        <f>mergeValue(A148) &amp;"."&amp; mergeValue(B148)&amp;"."&amp; mergeValue(C148)&amp;"."&amp; mergeValue(D148)&amp;"."&amp;  mergeValue(F148)</f>
        <v>1.1.1.1.1</v>
      </c>
      <c r="M148" s="556" t="s">
        <v>10</v>
      </c>
      <c r="N148" s="582"/>
      <c r="O148" s="1207"/>
      <c r="P148" s="1207"/>
      <c r="Q148" s="1207"/>
      <c r="R148" s="1207"/>
      <c r="S148" s="1207"/>
      <c r="T148" s="1207"/>
      <c r="U148" s="1207"/>
      <c r="V148" s="1207"/>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5"/>
      <c r="B149" s="1205"/>
      <c r="C149" s="1205"/>
      <c r="D149" s="1205"/>
      <c r="E149" s="1205"/>
      <c r="F149" s="1205"/>
      <c r="G149" s="959">
        <v>1</v>
      </c>
      <c r="H149" s="959"/>
      <c r="I149" s="1205"/>
      <c r="J149" s="1205"/>
      <c r="K149" s="967">
        <v>1</v>
      </c>
      <c r="L149" s="594" t="str">
        <f>mergeValue(A149) &amp;"."&amp; mergeValue(B149)&amp;"."&amp; mergeValue(C149)&amp;"."&amp; mergeValue(D149)&amp;"."&amp; mergeValue(F149)&amp;"."&amp; mergeValue(G149)</f>
        <v>1.1.1.1.1.1</v>
      </c>
      <c r="M149" s="1070"/>
      <c r="N149" s="587"/>
      <c r="O149" s="563"/>
      <c r="P149" s="563"/>
      <c r="Q149" s="1095"/>
      <c r="R149" s="1247"/>
      <c r="S149" s="1212" t="s">
        <v>84</v>
      </c>
      <c r="T149" s="1247"/>
      <c r="U149" s="1212" t="s">
        <v>85</v>
      </c>
      <c r="V149" s="579"/>
      <c r="W149" s="1204"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5"/>
      <c r="B150" s="1205"/>
      <c r="C150" s="1205"/>
      <c r="D150" s="1205"/>
      <c r="E150" s="1205"/>
      <c r="F150" s="1205"/>
      <c r="G150" s="959"/>
      <c r="H150" s="959"/>
      <c r="I150" s="1205"/>
      <c r="J150" s="1205"/>
      <c r="K150" s="967"/>
      <c r="L150" s="601"/>
      <c r="M150" s="647"/>
      <c r="N150" s="587"/>
      <c r="O150" s="563"/>
      <c r="P150" s="563"/>
      <c r="Q150" s="585" t="str">
        <f>R149 &amp; "-" &amp; T149</f>
        <v>-</v>
      </c>
      <c r="R150" s="1211"/>
      <c r="S150" s="1212"/>
      <c r="T150" s="1211"/>
      <c r="U150" s="1212"/>
      <c r="V150" s="579"/>
      <c r="W150" s="1204"/>
      <c r="X150" s="586"/>
      <c r="Y150" s="586"/>
      <c r="Z150" s="586"/>
      <c r="AA150" s="586"/>
      <c r="AB150" s="586"/>
      <c r="AC150" s="586"/>
      <c r="AD150" s="586"/>
      <c r="AE150" s="586"/>
      <c r="AF150" s="586"/>
      <c r="AG150" s="586"/>
      <c r="AH150" s="586"/>
    </row>
    <row r="151" spans="1:35" s="523" customFormat="1" ht="15" customHeight="1">
      <c r="A151" s="1205"/>
      <c r="B151" s="1205"/>
      <c r="C151" s="1205"/>
      <c r="D151" s="1205"/>
      <c r="E151" s="1205"/>
      <c r="F151" s="1205"/>
      <c r="G151" s="961"/>
      <c r="H151" s="959"/>
      <c r="I151" s="1205"/>
      <c r="J151" s="1205"/>
      <c r="K151" s="966"/>
      <c r="L151" s="539"/>
      <c r="M151" s="557" t="s">
        <v>25</v>
      </c>
      <c r="N151" s="552"/>
      <c r="O151" s="546"/>
      <c r="P151" s="546"/>
      <c r="Q151" s="546"/>
      <c r="R151" s="574"/>
      <c r="S151" s="565"/>
      <c r="T151" s="564"/>
      <c r="U151" s="552"/>
      <c r="V151" s="561"/>
      <c r="W151" s="1204"/>
      <c r="X151" s="588"/>
      <c r="Y151" s="588"/>
      <c r="Z151" s="588"/>
      <c r="AA151" s="588"/>
      <c r="AB151" s="588"/>
      <c r="AC151" s="588"/>
      <c r="AD151" s="588"/>
      <c r="AE151" s="588"/>
      <c r="AF151" s="588"/>
      <c r="AG151" s="588"/>
      <c r="AH151" s="588"/>
    </row>
    <row r="152" spans="1:35" s="523" customFormat="1" ht="15" customHeight="1">
      <c r="A152" s="1205"/>
      <c r="B152" s="1205"/>
      <c r="C152" s="1205"/>
      <c r="D152" s="1205"/>
      <c r="E152" s="1205"/>
      <c r="F152" s="961"/>
      <c r="G152" s="961"/>
      <c r="H152" s="959"/>
      <c r="I152" s="120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5"/>
      <c r="B153" s="1205"/>
      <c r="C153" s="1205"/>
      <c r="D153" s="120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5"/>
      <c r="B154" s="1205"/>
      <c r="C154" s="120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5"/>
      <c r="B155" s="120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5">
        <v>1</v>
      </c>
      <c r="B161" s="902"/>
      <c r="C161" s="902"/>
      <c r="D161" s="902"/>
      <c r="E161" s="903"/>
      <c r="F161" s="904"/>
      <c r="G161" s="904"/>
      <c r="H161" s="904"/>
      <c r="I161" s="905"/>
      <c r="J161" s="900"/>
      <c r="K161" s="907"/>
      <c r="L161" s="594">
        <f>mergeValue(A161)</f>
        <v>1</v>
      </c>
      <c r="M161" s="642" t="s">
        <v>20</v>
      </c>
      <c r="N161" s="581"/>
      <c r="O161" s="1298"/>
      <c r="P161" s="1299"/>
      <c r="Q161" s="1299"/>
      <c r="R161" s="1299"/>
      <c r="S161" s="1299"/>
      <c r="T161" s="1299"/>
      <c r="U161" s="1299"/>
      <c r="V161" s="1300"/>
      <c r="W161" s="631" t="s">
        <v>476</v>
      </c>
      <c r="X161" s="586"/>
      <c r="Y161" s="586"/>
      <c r="Z161" s="586"/>
      <c r="AA161" s="586"/>
      <c r="AB161" s="586"/>
      <c r="AC161" s="586"/>
      <c r="AD161" s="586"/>
      <c r="AE161" s="586"/>
      <c r="AF161" s="586"/>
      <c r="AG161" s="586"/>
    </row>
    <row r="162" spans="1:33" s="524" customFormat="1" ht="22.5">
      <c r="A162" s="1205"/>
      <c r="B162" s="1205">
        <v>1</v>
      </c>
      <c r="C162" s="902"/>
      <c r="D162" s="902"/>
      <c r="E162" s="904"/>
      <c r="F162" s="904"/>
      <c r="G162" s="904"/>
      <c r="H162" s="904"/>
      <c r="I162" s="899"/>
      <c r="J162" s="898"/>
      <c r="K162" s="901"/>
      <c r="L162" s="594" t="str">
        <f>mergeValue(A162) &amp;"."&amp; mergeValue(B162)</f>
        <v>1.1</v>
      </c>
      <c r="M162" s="547" t="s">
        <v>16</v>
      </c>
      <c r="N162" s="581"/>
      <c r="O162" s="1298"/>
      <c r="P162" s="1299"/>
      <c r="Q162" s="1299"/>
      <c r="R162" s="1299"/>
      <c r="S162" s="1299"/>
      <c r="T162" s="1299"/>
      <c r="U162" s="1299"/>
      <c r="V162" s="1300"/>
      <c r="W162" s="631" t="s">
        <v>477</v>
      </c>
      <c r="X162" s="586"/>
      <c r="Y162" s="586"/>
      <c r="Z162" s="586"/>
      <c r="AA162" s="586"/>
      <c r="AB162" s="586"/>
      <c r="AC162" s="586"/>
      <c r="AD162" s="586"/>
      <c r="AE162" s="586"/>
      <c r="AF162" s="586"/>
      <c r="AG162" s="586"/>
    </row>
    <row r="163" spans="1:33" s="524" customFormat="1" ht="22.5">
      <c r="A163" s="1205"/>
      <c r="B163" s="1205"/>
      <c r="C163" s="1205">
        <v>1</v>
      </c>
      <c r="D163" s="902"/>
      <c r="E163" s="904"/>
      <c r="F163" s="904"/>
      <c r="G163" s="904"/>
      <c r="H163" s="904"/>
      <c r="I163" s="906"/>
      <c r="J163" s="898"/>
      <c r="K163" s="901"/>
      <c r="L163" s="594" t="str">
        <f>mergeValue(A163) &amp;"."&amp; mergeValue(B163)&amp;"."&amp; mergeValue(C163)</f>
        <v>1.1.1</v>
      </c>
      <c r="M163" s="548" t="s">
        <v>7</v>
      </c>
      <c r="N163" s="581"/>
      <c r="O163" s="1298"/>
      <c r="P163" s="1299"/>
      <c r="Q163" s="1299"/>
      <c r="R163" s="1299"/>
      <c r="S163" s="1299"/>
      <c r="T163" s="1299"/>
      <c r="U163" s="1299"/>
      <c r="V163" s="1300"/>
      <c r="W163" s="631" t="s">
        <v>633</v>
      </c>
      <c r="X163" s="586"/>
      <c r="Y163" s="586"/>
      <c r="Z163" s="586"/>
      <c r="AA163" s="586"/>
      <c r="AB163" s="586"/>
      <c r="AC163" s="586"/>
      <c r="AD163" s="586"/>
      <c r="AE163" s="586"/>
      <c r="AF163" s="586"/>
      <c r="AG163" s="586"/>
    </row>
    <row r="164" spans="1:33" s="524" customFormat="1" ht="22.5">
      <c r="A164" s="1205"/>
      <c r="B164" s="1205"/>
      <c r="C164" s="1205"/>
      <c r="D164" s="1205">
        <v>1</v>
      </c>
      <c r="E164" s="904"/>
      <c r="F164" s="904"/>
      <c r="G164" s="904"/>
      <c r="H164" s="904"/>
      <c r="I164" s="906"/>
      <c r="J164" s="898"/>
      <c r="K164" s="901"/>
      <c r="L164" s="594" t="str">
        <f>mergeValue(A164) &amp;"."&amp; mergeValue(B164)&amp;"."&amp; mergeValue(C164)&amp;"."&amp; mergeValue(D164)</f>
        <v>1.1.1.1</v>
      </c>
      <c r="M164" s="549" t="s">
        <v>22</v>
      </c>
      <c r="N164" s="581"/>
      <c r="O164" s="1298"/>
      <c r="P164" s="1299"/>
      <c r="Q164" s="1299"/>
      <c r="R164" s="1299"/>
      <c r="S164" s="1299"/>
      <c r="T164" s="1299"/>
      <c r="U164" s="1299"/>
      <c r="V164" s="1300"/>
      <c r="W164" s="631" t="s">
        <v>634</v>
      </c>
      <c r="X164" s="586"/>
      <c r="Y164" s="586"/>
      <c r="Z164" s="586"/>
      <c r="AA164" s="586"/>
      <c r="AB164" s="586"/>
      <c r="AC164" s="586"/>
      <c r="AD164" s="586"/>
      <c r="AE164" s="586"/>
      <c r="AF164" s="586"/>
      <c r="AG164" s="586"/>
    </row>
    <row r="165" spans="1:33" s="524" customFormat="1" ht="101.25">
      <c r="A165" s="1205"/>
      <c r="B165" s="1205"/>
      <c r="C165" s="1205"/>
      <c r="D165" s="1205"/>
      <c r="E165" s="1205">
        <v>1</v>
      </c>
      <c r="F165" s="904"/>
      <c r="G165" s="904"/>
      <c r="H165" s="902">
        <v>1</v>
      </c>
      <c r="I165" s="1205">
        <v>1</v>
      </c>
      <c r="J165" s="904"/>
      <c r="K165" s="909"/>
      <c r="L165" s="594" t="str">
        <f>mergeValue(A165) &amp;"."&amp; mergeValue(B165)&amp;"."&amp; mergeValue(C165)&amp;"."&amp; mergeValue(D165)&amp;"."&amp; mergeValue(E165)</f>
        <v>1.1.1.1.1</v>
      </c>
      <c r="M165" s="555" t="s">
        <v>9</v>
      </c>
      <c r="N165" s="582"/>
      <c r="O165" s="1208"/>
      <c r="P165" s="1209"/>
      <c r="Q165" s="1209"/>
      <c r="R165" s="1209"/>
      <c r="S165" s="1209"/>
      <c r="T165" s="1209"/>
      <c r="U165" s="1209"/>
      <c r="V165" s="1210"/>
      <c r="W165" s="631" t="s">
        <v>638</v>
      </c>
      <c r="X165" s="586"/>
      <c r="Y165" s="586"/>
      <c r="Z165" s="586"/>
      <c r="AA165" s="586"/>
      <c r="AB165" s="586"/>
      <c r="AC165" s="586"/>
      <c r="AD165" s="586"/>
      <c r="AE165" s="586"/>
      <c r="AF165" s="586"/>
      <c r="AG165" s="586"/>
    </row>
    <row r="166" spans="1:33" s="524" customFormat="1" ht="90">
      <c r="A166" s="1205"/>
      <c r="B166" s="1205"/>
      <c r="C166" s="1205"/>
      <c r="D166" s="1205"/>
      <c r="E166" s="1205"/>
      <c r="F166" s="1205">
        <v>1</v>
      </c>
      <c r="G166" s="902"/>
      <c r="H166" s="902"/>
      <c r="I166" s="1205"/>
      <c r="J166" s="1205">
        <v>1</v>
      </c>
      <c r="K166" s="910"/>
      <c r="L166" s="594" t="str">
        <f>mergeValue(A166) &amp;"."&amp; mergeValue(B166)&amp;"."&amp; mergeValue(C166)&amp;"."&amp; mergeValue(D166)&amp;"."&amp; mergeValue(E166)&amp;"."&amp; mergeValue(F166)</f>
        <v>1.1.1.1.1.1</v>
      </c>
      <c r="M166" s="556" t="s">
        <v>10</v>
      </c>
      <c r="N166" s="582"/>
      <c r="O166" s="1208"/>
      <c r="P166" s="1209"/>
      <c r="Q166" s="1209"/>
      <c r="R166" s="1209"/>
      <c r="S166" s="1209"/>
      <c r="T166" s="1209"/>
      <c r="U166" s="1209"/>
      <c r="V166" s="1210"/>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5"/>
      <c r="B167" s="1205"/>
      <c r="C167" s="1205"/>
      <c r="D167" s="1205"/>
      <c r="E167" s="1205"/>
      <c r="F167" s="1205"/>
      <c r="G167" s="902">
        <v>1</v>
      </c>
      <c r="H167" s="902"/>
      <c r="I167" s="1205"/>
      <c r="J167" s="1205"/>
      <c r="K167" s="910">
        <v>1</v>
      </c>
      <c r="L167" s="594" t="str">
        <f>mergeValue(A167) &amp;"."&amp; mergeValue(B167)&amp;"."&amp; mergeValue(C167)&amp;"."&amp; mergeValue(D167)&amp;"."&amp; mergeValue(E167)&amp;"."&amp; mergeValue(F167)&amp;"."&amp; mergeValue(G167)</f>
        <v>1.1.1.1.1.1.1</v>
      </c>
      <c r="M167" s="1070"/>
      <c r="N167" s="587"/>
      <c r="O167" s="1079"/>
      <c r="P167" s="563"/>
      <c r="Q167" s="563"/>
      <c r="R167" s="1247"/>
      <c r="S167" s="1212" t="s">
        <v>84</v>
      </c>
      <c r="T167" s="1247"/>
      <c r="U167" s="1212" t="s">
        <v>84</v>
      </c>
      <c r="V167" s="579"/>
      <c r="W167" s="1204"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5"/>
      <c r="B168" s="1205"/>
      <c r="C168" s="1205"/>
      <c r="D168" s="1205"/>
      <c r="E168" s="1205"/>
      <c r="F168" s="1205"/>
      <c r="G168" s="902"/>
      <c r="H168" s="902"/>
      <c r="I168" s="1205"/>
      <c r="J168" s="1205"/>
      <c r="K168" s="910"/>
      <c r="L168" s="601"/>
      <c r="M168" s="647"/>
      <c r="N168" s="587"/>
      <c r="O168" s="585"/>
      <c r="P168" s="563"/>
      <c r="Q168" s="585" t="str">
        <f>R167 &amp; "-" &amp; T167</f>
        <v>-</v>
      </c>
      <c r="R168" s="1211"/>
      <c r="S168" s="1212"/>
      <c r="T168" s="1211"/>
      <c r="U168" s="1212"/>
      <c r="V168" s="579"/>
      <c r="W168" s="1204"/>
      <c r="X168" s="586"/>
      <c r="Y168" s="586"/>
      <c r="Z168" s="586"/>
      <c r="AA168" s="586"/>
      <c r="AB168" s="586"/>
      <c r="AC168" s="586"/>
      <c r="AD168" s="586"/>
      <c r="AE168" s="586"/>
      <c r="AF168" s="586"/>
      <c r="AG168" s="586"/>
    </row>
    <row r="169" spans="1:33" s="523" customFormat="1" ht="15" customHeight="1">
      <c r="A169" s="1205"/>
      <c r="B169" s="1205"/>
      <c r="C169" s="1205"/>
      <c r="D169" s="1205"/>
      <c r="E169" s="1205"/>
      <c r="F169" s="1205"/>
      <c r="G169" s="904"/>
      <c r="H169" s="902"/>
      <c r="I169" s="1205"/>
      <c r="J169" s="1205"/>
      <c r="K169" s="909"/>
      <c r="L169" s="539"/>
      <c r="M169" s="558" t="s">
        <v>25</v>
      </c>
      <c r="N169" s="552"/>
      <c r="O169" s="546"/>
      <c r="P169" s="546"/>
      <c r="Q169" s="546"/>
      <c r="R169" s="574"/>
      <c r="S169" s="565"/>
      <c r="T169" s="564"/>
      <c r="U169" s="552"/>
      <c r="V169" s="561"/>
      <c r="W169" s="1204"/>
      <c r="X169" s="588"/>
      <c r="Y169" s="588"/>
      <c r="Z169" s="588"/>
      <c r="AA169" s="588"/>
      <c r="AB169" s="588"/>
      <c r="AC169" s="588"/>
      <c r="AD169" s="588"/>
      <c r="AE169" s="588"/>
      <c r="AF169" s="588"/>
      <c r="AG169" s="588"/>
    </row>
    <row r="170" spans="1:33" s="523" customFormat="1" ht="15" customHeight="1">
      <c r="A170" s="1205"/>
      <c r="B170" s="1205"/>
      <c r="C170" s="1205"/>
      <c r="D170" s="1205"/>
      <c r="E170" s="1205"/>
      <c r="F170" s="904"/>
      <c r="G170" s="904"/>
      <c r="H170" s="902"/>
      <c r="I170" s="120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5"/>
      <c r="B171" s="1205"/>
      <c r="C171" s="1205"/>
      <c r="D171" s="120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5"/>
      <c r="B172" s="1205"/>
      <c r="C172" s="120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5"/>
      <c r="B173" s="120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5">
        <v>1</v>
      </c>
      <c r="B179" s="981"/>
      <c r="C179" s="981"/>
      <c r="D179" s="981"/>
      <c r="E179" s="981"/>
      <c r="F179" s="981"/>
      <c r="G179" s="982"/>
      <c r="H179" s="982"/>
      <c r="I179" s="984"/>
      <c r="J179" s="976"/>
      <c r="K179" s="976"/>
      <c r="L179" s="725">
        <f>mergeValue(A179)</f>
        <v>1</v>
      </c>
      <c r="M179" s="642" t="s">
        <v>20</v>
      </c>
      <c r="N179" s="717"/>
      <c r="O179" s="1298"/>
      <c r="P179" s="1299"/>
      <c r="Q179" s="1299"/>
      <c r="R179" s="1299"/>
      <c r="S179" s="1299"/>
      <c r="T179" s="1299"/>
      <c r="U179" s="1299"/>
      <c r="V179" s="1299"/>
      <c r="W179" s="1300"/>
      <c r="X179" s="718" t="s">
        <v>476</v>
      </c>
      <c r="Y179" s="720"/>
      <c r="Z179" s="720"/>
      <c r="AA179" s="720"/>
      <c r="AB179" s="720"/>
      <c r="AC179" s="720"/>
      <c r="AD179" s="720"/>
      <c r="AE179" s="720"/>
      <c r="AF179" s="720"/>
      <c r="AG179" s="720"/>
    </row>
    <row r="180" spans="1:47" s="686" customFormat="1" ht="22.5">
      <c r="A180" s="1205"/>
      <c r="B180" s="1205">
        <v>1</v>
      </c>
      <c r="C180" s="981"/>
      <c r="D180" s="981"/>
      <c r="E180" s="981"/>
      <c r="F180" s="981"/>
      <c r="G180" s="986"/>
      <c r="H180" s="983"/>
      <c r="I180" s="988"/>
      <c r="J180" s="973"/>
      <c r="K180" s="972"/>
      <c r="L180" s="725" t="str">
        <f>mergeValue(A180) &amp;"."&amp; mergeValue(B180)</f>
        <v>1.1</v>
      </c>
      <c r="M180" s="693" t="s">
        <v>16</v>
      </c>
      <c r="N180" s="717"/>
      <c r="O180" s="1298"/>
      <c r="P180" s="1299"/>
      <c r="Q180" s="1299"/>
      <c r="R180" s="1299"/>
      <c r="S180" s="1299"/>
      <c r="T180" s="1299"/>
      <c r="U180" s="1299"/>
      <c r="V180" s="1299"/>
      <c r="W180" s="1300"/>
      <c r="X180" s="718" t="s">
        <v>477</v>
      </c>
      <c r="Y180" s="720"/>
      <c r="Z180" s="720"/>
      <c r="AA180" s="720"/>
      <c r="AB180" s="720"/>
      <c r="AC180" s="720"/>
      <c r="AD180" s="720"/>
      <c r="AE180" s="720"/>
      <c r="AF180" s="720"/>
      <c r="AG180" s="720"/>
    </row>
    <row r="181" spans="1:47" s="686" customFormat="1" ht="22.5">
      <c r="A181" s="1205"/>
      <c r="B181" s="1205"/>
      <c r="C181" s="1205">
        <v>1</v>
      </c>
      <c r="D181" s="981"/>
      <c r="E181" s="981"/>
      <c r="F181" s="981"/>
      <c r="G181" s="986"/>
      <c r="H181" s="983"/>
      <c r="I181" s="989"/>
      <c r="J181" s="973"/>
      <c r="K181" s="972"/>
      <c r="L181" s="725" t="str">
        <f>mergeValue(A181) &amp;"."&amp; mergeValue(B181)&amp;"."&amp; mergeValue(C181)</f>
        <v>1.1.1</v>
      </c>
      <c r="M181" s="694" t="s">
        <v>7</v>
      </c>
      <c r="N181" s="717"/>
      <c r="O181" s="1298"/>
      <c r="P181" s="1299"/>
      <c r="Q181" s="1299"/>
      <c r="R181" s="1299"/>
      <c r="S181" s="1299"/>
      <c r="T181" s="1299"/>
      <c r="U181" s="1299"/>
      <c r="V181" s="1299"/>
      <c r="W181" s="1300"/>
      <c r="X181" s="718" t="s">
        <v>633</v>
      </c>
      <c r="Y181" s="720"/>
      <c r="Z181" s="720"/>
      <c r="AA181" s="720"/>
      <c r="AB181" s="720"/>
      <c r="AC181" s="720"/>
      <c r="AD181" s="720"/>
      <c r="AE181" s="720"/>
      <c r="AF181" s="720"/>
      <c r="AG181" s="720"/>
    </row>
    <row r="182" spans="1:47" s="686" customFormat="1" ht="22.5">
      <c r="A182" s="1205"/>
      <c r="B182" s="1205"/>
      <c r="C182" s="1205"/>
      <c r="D182" s="1205">
        <v>1</v>
      </c>
      <c r="E182" s="981"/>
      <c r="F182" s="981"/>
      <c r="G182" s="986"/>
      <c r="H182" s="983"/>
      <c r="I182" s="989"/>
      <c r="J182" s="987"/>
      <c r="K182" s="972"/>
      <c r="L182" s="725" t="str">
        <f>mergeValue(A182) &amp;"."&amp; mergeValue(B182)&amp;"."&amp; mergeValue(C182)&amp;"."&amp; mergeValue(D182)</f>
        <v>1.1.1.1</v>
      </c>
      <c r="M182" s="695" t="s">
        <v>22</v>
      </c>
      <c r="N182" s="717"/>
      <c r="O182" s="1298"/>
      <c r="P182" s="1299"/>
      <c r="Q182" s="1299"/>
      <c r="R182" s="1299"/>
      <c r="S182" s="1299"/>
      <c r="T182" s="1299"/>
      <c r="U182" s="1299"/>
      <c r="V182" s="1299"/>
      <c r="W182" s="1300"/>
      <c r="X182" s="718" t="s">
        <v>687</v>
      </c>
      <c r="Y182" s="720"/>
      <c r="Z182" s="720"/>
      <c r="AA182" s="720"/>
      <c r="AB182" s="720"/>
      <c r="AC182" s="720"/>
      <c r="AD182" s="720"/>
      <c r="AE182" s="720"/>
      <c r="AF182" s="720"/>
      <c r="AG182" s="720"/>
    </row>
    <row r="183" spans="1:47" s="686" customFormat="1" ht="56.25" customHeight="1">
      <c r="A183" s="1205"/>
      <c r="B183" s="1205"/>
      <c r="C183" s="1205"/>
      <c r="D183" s="120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5"/>
      <c r="B184" s="1205"/>
      <c r="C184" s="1205"/>
      <c r="D184" s="120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5"/>
      <c r="B185" s="1205"/>
      <c r="C185" s="1205"/>
      <c r="D185" s="120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5"/>
      <c r="B186" s="1205"/>
      <c r="C186" s="120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5"/>
      <c r="B187" s="120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5">
        <v>1</v>
      </c>
      <c r="B193" s="1016"/>
      <c r="C193" s="1016"/>
      <c r="D193" s="1016"/>
      <c r="E193" s="1016"/>
      <c r="F193" s="1009"/>
      <c r="G193" s="1015"/>
      <c r="H193" s="1015"/>
      <c r="I193" s="997"/>
      <c r="J193" s="996"/>
      <c r="K193" s="996"/>
      <c r="L193" s="725">
        <f>mergeValue(A193)</f>
        <v>1</v>
      </c>
      <c r="M193" s="642" t="s">
        <v>20</v>
      </c>
      <c r="N193" s="1295"/>
      <c r="O193" s="1296"/>
      <c r="P193" s="1296"/>
      <c r="Q193" s="1296"/>
      <c r="R193" s="1296"/>
      <c r="S193" s="1296"/>
      <c r="T193" s="1296"/>
      <c r="U193" s="1296"/>
      <c r="V193" s="1296"/>
      <c r="W193" s="1296"/>
      <c r="X193" s="1296"/>
      <c r="Y193" s="1296"/>
      <c r="Z193" s="1296"/>
      <c r="AA193" s="1296"/>
      <c r="AB193" s="1296"/>
      <c r="AC193" s="1296"/>
      <c r="AD193" s="1296"/>
      <c r="AE193" s="1296"/>
      <c r="AF193" s="1297"/>
      <c r="AG193" s="718" t="s">
        <v>476</v>
      </c>
      <c r="AH193" s="720"/>
      <c r="AI193" s="720"/>
      <c r="AJ193" s="720"/>
      <c r="AK193" s="720"/>
      <c r="AL193" s="720"/>
      <c r="AM193" s="720"/>
      <c r="AN193" s="720"/>
      <c r="AO193" s="720"/>
      <c r="AP193" s="720"/>
      <c r="AQ193" s="720"/>
      <c r="AR193" s="720"/>
    </row>
    <row r="194" spans="1:46" s="686" customFormat="1" ht="22.5">
      <c r="A194" s="1205"/>
      <c r="B194" s="1205">
        <v>1</v>
      </c>
      <c r="C194" s="1016"/>
      <c r="D194" s="1016"/>
      <c r="E194" s="1016"/>
      <c r="F194" s="1009"/>
      <c r="G194" s="1018"/>
      <c r="H194" s="1019"/>
      <c r="I194" s="998"/>
      <c r="J194" s="993"/>
      <c r="K194" s="991"/>
      <c r="L194" s="725" t="str">
        <f>mergeValue(A194) &amp;"."&amp; mergeValue(B194)</f>
        <v>1.1</v>
      </c>
      <c r="M194" s="693" t="s">
        <v>16</v>
      </c>
      <c r="N194" s="1292"/>
      <c r="O194" s="1293"/>
      <c r="P194" s="1293"/>
      <c r="Q194" s="1293"/>
      <c r="R194" s="1293"/>
      <c r="S194" s="1293"/>
      <c r="T194" s="1293"/>
      <c r="U194" s="1293"/>
      <c r="V194" s="1293"/>
      <c r="W194" s="1293"/>
      <c r="X194" s="1293"/>
      <c r="Y194" s="1293"/>
      <c r="Z194" s="1293"/>
      <c r="AA194" s="1293"/>
      <c r="AB194" s="1293"/>
      <c r="AC194" s="1293"/>
      <c r="AD194" s="1293"/>
      <c r="AE194" s="1293"/>
      <c r="AF194" s="1294"/>
      <c r="AG194" s="718" t="s">
        <v>477</v>
      </c>
      <c r="AH194" s="720"/>
      <c r="AI194" s="720"/>
      <c r="AJ194" s="720"/>
      <c r="AK194" s="720"/>
      <c r="AL194" s="720"/>
      <c r="AM194" s="720"/>
      <c r="AN194" s="720"/>
      <c r="AO194" s="720"/>
      <c r="AP194" s="720"/>
      <c r="AQ194" s="720"/>
      <c r="AR194" s="720"/>
    </row>
    <row r="195" spans="1:46" s="686" customFormat="1" ht="22.5">
      <c r="A195" s="1205"/>
      <c r="B195" s="1205"/>
      <c r="C195" s="1205">
        <v>1</v>
      </c>
      <c r="D195" s="1016"/>
      <c r="E195" s="1016"/>
      <c r="F195" s="1009"/>
      <c r="G195" s="1018"/>
      <c r="H195" s="1019"/>
      <c r="I195" s="998"/>
      <c r="J195" s="993"/>
      <c r="K195" s="991"/>
      <c r="L195" s="725" t="str">
        <f>mergeValue(A195) &amp;"."&amp; mergeValue(B195)&amp;"."&amp; mergeValue(C195)</f>
        <v>1.1.1</v>
      </c>
      <c r="M195" s="694" t="s">
        <v>7</v>
      </c>
      <c r="N195" s="1292"/>
      <c r="O195" s="1293"/>
      <c r="P195" s="1293"/>
      <c r="Q195" s="1293"/>
      <c r="R195" s="1293"/>
      <c r="S195" s="1293"/>
      <c r="T195" s="1293"/>
      <c r="U195" s="1293"/>
      <c r="V195" s="1293"/>
      <c r="W195" s="1293"/>
      <c r="X195" s="1293"/>
      <c r="Y195" s="1293"/>
      <c r="Z195" s="1293"/>
      <c r="AA195" s="1293"/>
      <c r="AB195" s="1293"/>
      <c r="AC195" s="1293"/>
      <c r="AD195" s="1293"/>
      <c r="AE195" s="1293"/>
      <c r="AF195" s="1294"/>
      <c r="AG195" s="718" t="s">
        <v>633</v>
      </c>
      <c r="AH195" s="720"/>
      <c r="AI195" s="720"/>
      <c r="AJ195" s="720"/>
      <c r="AK195" s="720"/>
      <c r="AL195" s="720"/>
      <c r="AM195" s="720"/>
      <c r="AN195" s="720"/>
      <c r="AO195" s="720"/>
      <c r="AP195" s="720"/>
      <c r="AQ195" s="720"/>
      <c r="AR195" s="720"/>
    </row>
    <row r="196" spans="1:46" s="686" customFormat="1" ht="15" customHeight="1">
      <c r="A196" s="1205"/>
      <c r="B196" s="1205"/>
      <c r="C196" s="1205"/>
      <c r="D196" s="1205">
        <v>1</v>
      </c>
      <c r="E196" s="1016"/>
      <c r="F196" s="1009"/>
      <c r="G196" s="1018"/>
      <c r="H196" s="1019"/>
      <c r="I196" s="998"/>
      <c r="J196" s="993"/>
      <c r="K196" s="991"/>
      <c r="L196" s="725" t="str">
        <f>mergeValue(A196) &amp;"."&amp; mergeValue(B196)&amp;"."&amp; mergeValue(C196)&amp;"."&amp; mergeValue(D196)</f>
        <v>1.1.1.1</v>
      </c>
      <c r="M196" s="695" t="s">
        <v>22</v>
      </c>
      <c r="N196" s="1292"/>
      <c r="O196" s="1293"/>
      <c r="P196" s="1293"/>
      <c r="Q196" s="1293"/>
      <c r="R196" s="1293"/>
      <c r="S196" s="1293"/>
      <c r="T196" s="1293"/>
      <c r="U196" s="1293"/>
      <c r="V196" s="1293"/>
      <c r="W196" s="1293"/>
      <c r="X196" s="1293"/>
      <c r="Y196" s="1293"/>
      <c r="Z196" s="1293"/>
      <c r="AA196" s="1293"/>
      <c r="AB196" s="1293"/>
      <c r="AC196" s="1293"/>
      <c r="AD196" s="1293"/>
      <c r="AE196" s="1293"/>
      <c r="AF196" s="1294"/>
      <c r="AG196" s="718" t="s">
        <v>680</v>
      </c>
      <c r="AH196" s="720"/>
      <c r="AI196" s="720"/>
      <c r="AJ196" s="720"/>
      <c r="AK196" s="720"/>
      <c r="AL196" s="720"/>
      <c r="AM196" s="720"/>
      <c r="AN196" s="720"/>
      <c r="AO196" s="720"/>
      <c r="AP196" s="720"/>
      <c r="AQ196" s="720"/>
      <c r="AR196" s="720"/>
    </row>
    <row r="197" spans="1:46" s="686" customFormat="1" ht="17.100000000000001" customHeight="1">
      <c r="A197" s="1205"/>
      <c r="B197" s="1205"/>
      <c r="C197" s="1205"/>
      <c r="D197" s="1205"/>
      <c r="E197" s="1205">
        <v>1</v>
      </c>
      <c r="F197" s="1009"/>
      <c r="G197" s="1018"/>
      <c r="H197" s="1019"/>
      <c r="I197" s="1020"/>
      <c r="J197" s="1010"/>
      <c r="K197" s="1163"/>
      <c r="L197" s="1266" t="str">
        <f>mergeValue(A197) &amp;"."&amp; mergeValue(B197)&amp;"."&amp; mergeValue(C197)&amp;"."&amp; mergeValue(D197)&amp;"."&amp; mergeValue(E197)</f>
        <v>1.1.1.1.1</v>
      </c>
      <c r="M197" s="1267"/>
      <c r="N197" s="1212" t="s">
        <v>85</v>
      </c>
      <c r="O197" s="1274"/>
      <c r="P197" s="1272">
        <v>1</v>
      </c>
      <c r="Q197" s="1323"/>
      <c r="R197" s="1212" t="s">
        <v>85</v>
      </c>
      <c r="S197" s="1274"/>
      <c r="T197" s="1272">
        <v>1</v>
      </c>
      <c r="U197" s="1323"/>
      <c r="V197" s="1212" t="s">
        <v>85</v>
      </c>
      <c r="W197" s="702"/>
      <c r="X197" s="690">
        <v>1</v>
      </c>
      <c r="Y197" s="1097"/>
      <c r="Z197" s="672"/>
      <c r="AA197" s="672"/>
      <c r="AB197" s="1247"/>
      <c r="AC197" s="1212" t="s">
        <v>84</v>
      </c>
      <c r="AD197" s="1247"/>
      <c r="AE197" s="1212" t="s">
        <v>84</v>
      </c>
      <c r="AF197" s="716"/>
      <c r="AG197" s="1269"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5"/>
      <c r="B198" s="1205"/>
      <c r="C198" s="1205"/>
      <c r="D198" s="1205"/>
      <c r="E198" s="1205"/>
      <c r="F198" s="1009"/>
      <c r="G198" s="1018"/>
      <c r="H198" s="1019"/>
      <c r="I198" s="1020"/>
      <c r="J198" s="1010"/>
      <c r="K198" s="1163"/>
      <c r="L198" s="1266"/>
      <c r="M198" s="1267"/>
      <c r="N198" s="1212"/>
      <c r="O198" s="1274"/>
      <c r="P198" s="1272"/>
      <c r="Q198" s="1323"/>
      <c r="R198" s="1212"/>
      <c r="S198" s="1274"/>
      <c r="T198" s="1272"/>
      <c r="U198" s="1323"/>
      <c r="V198" s="1212"/>
      <c r="W198" s="727"/>
      <c r="X198" s="706"/>
      <c r="Y198" s="706"/>
      <c r="Z198" s="708"/>
      <c r="AA198" s="604" t="str">
        <f>AB197 &amp; "-" &amp; AD197</f>
        <v>-</v>
      </c>
      <c r="AB198" s="1211"/>
      <c r="AC198" s="1212"/>
      <c r="AD198" s="1211"/>
      <c r="AE198" s="1212"/>
      <c r="AF198" s="674"/>
      <c r="AG198" s="1270"/>
      <c r="AH198" s="720"/>
      <c r="AI198" s="723"/>
      <c r="AJ198" s="723"/>
      <c r="AK198" s="723"/>
      <c r="AL198" s="723"/>
      <c r="AM198" s="723"/>
      <c r="AN198" s="723"/>
      <c r="AO198" s="720"/>
      <c r="AP198" s="720"/>
      <c r="AQ198" s="720"/>
      <c r="AR198" s="720"/>
    </row>
    <row r="199" spans="1:46" s="686" customFormat="1" ht="17.100000000000001" customHeight="1">
      <c r="A199" s="1205"/>
      <c r="B199" s="1205"/>
      <c r="C199" s="1205"/>
      <c r="D199" s="1205"/>
      <c r="E199" s="1205"/>
      <c r="F199" s="1009"/>
      <c r="G199" s="1018"/>
      <c r="H199" s="1019"/>
      <c r="I199" s="1020"/>
      <c r="J199" s="1010"/>
      <c r="K199" s="1163"/>
      <c r="L199" s="1266"/>
      <c r="M199" s="1267"/>
      <c r="N199" s="1212"/>
      <c r="O199" s="1274"/>
      <c r="P199" s="1272"/>
      <c r="Q199" s="1323"/>
      <c r="R199" s="1212"/>
      <c r="S199" s="603"/>
      <c r="T199" s="699"/>
      <c r="U199" s="706"/>
      <c r="V199" s="707"/>
      <c r="W199" s="707"/>
      <c r="X199" s="707"/>
      <c r="Y199" s="707"/>
      <c r="Z199" s="708"/>
      <c r="AA199" s="708"/>
      <c r="AB199" s="709"/>
      <c r="AC199" s="705"/>
      <c r="AD199" s="705"/>
      <c r="AE199" s="709"/>
      <c r="AF199" s="705"/>
      <c r="AG199" s="1270"/>
      <c r="AH199" s="720"/>
      <c r="AI199" s="723"/>
      <c r="AJ199" s="723"/>
      <c r="AK199" s="723"/>
      <c r="AL199" s="723"/>
      <c r="AM199" s="723"/>
      <c r="AN199" s="723"/>
      <c r="AO199" s="720"/>
      <c r="AP199" s="720"/>
      <c r="AQ199" s="720"/>
      <c r="AR199" s="720"/>
    </row>
    <row r="200" spans="1:46" s="686" customFormat="1" ht="17.100000000000001" customHeight="1">
      <c r="A200" s="1205"/>
      <c r="B200" s="1205"/>
      <c r="C200" s="1205"/>
      <c r="D200" s="1205"/>
      <c r="E200" s="1205"/>
      <c r="F200" s="1009"/>
      <c r="G200" s="1018"/>
      <c r="H200" s="1019"/>
      <c r="I200" s="1020"/>
      <c r="J200" s="1010"/>
      <c r="K200" s="1163"/>
      <c r="L200" s="1266"/>
      <c r="M200" s="1267"/>
      <c r="N200" s="1212"/>
      <c r="O200" s="710"/>
      <c r="P200" s="712"/>
      <c r="Q200" s="711"/>
      <c r="R200" s="707"/>
      <c r="S200" s="707"/>
      <c r="T200" s="707"/>
      <c r="U200" s="707"/>
      <c r="V200" s="707"/>
      <c r="W200" s="707"/>
      <c r="X200" s="707"/>
      <c r="Y200" s="707"/>
      <c r="Z200" s="708"/>
      <c r="AA200" s="708"/>
      <c r="AB200" s="709"/>
      <c r="AC200" s="705"/>
      <c r="AD200" s="705"/>
      <c r="AE200" s="709"/>
      <c r="AF200" s="705"/>
      <c r="AG200" s="1270"/>
      <c r="AH200" s="720"/>
      <c r="AI200" s="723"/>
      <c r="AJ200" s="723"/>
      <c r="AK200" s="723"/>
      <c r="AL200" s="723"/>
      <c r="AM200" s="723"/>
      <c r="AN200" s="723"/>
      <c r="AO200" s="720"/>
      <c r="AP200" s="720"/>
      <c r="AQ200" s="720"/>
      <c r="AR200" s="720"/>
    </row>
    <row r="201" spans="1:46" s="685" customFormat="1" ht="15" customHeight="1">
      <c r="A201" s="1205"/>
      <c r="B201" s="1205"/>
      <c r="C201" s="1205"/>
      <c r="D201" s="120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1"/>
      <c r="AH201" s="722"/>
      <c r="AI201" s="722"/>
      <c r="AJ201" s="724"/>
      <c r="AK201" s="724"/>
      <c r="AL201" s="724"/>
      <c r="AM201" s="724"/>
      <c r="AN201" s="724"/>
      <c r="AO201" s="722"/>
      <c r="AP201" s="722"/>
      <c r="AQ201" s="722"/>
      <c r="AR201" s="722"/>
    </row>
    <row r="202" spans="1:46" s="685" customFormat="1" ht="15" customHeight="1">
      <c r="A202" s="1205"/>
      <c r="B202" s="1205"/>
      <c r="C202" s="120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5"/>
      <c r="B203" s="120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7"/>
      <c r="R207" s="157"/>
      <c r="S207" s="157"/>
      <c r="T207" s="157"/>
      <c r="U207" s="120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7"/>
      <c r="R208" s="157"/>
      <c r="S208" s="157"/>
      <c r="T208" s="157"/>
      <c r="U208" s="1207"/>
      <c r="V208" s="157"/>
      <c r="W208" s="157"/>
      <c r="X208" s="157"/>
      <c r="Y208" s="157"/>
      <c r="Z208" s="157"/>
      <c r="AA208" s="157"/>
      <c r="AB208" s="157"/>
      <c r="AC208" s="157"/>
    </row>
    <row r="209" spans="1:83" ht="15" customHeight="1">
      <c r="G209" s="156"/>
      <c r="H209" s="157"/>
      <c r="I209" s="157"/>
      <c r="J209" s="85"/>
      <c r="K209" s="157"/>
      <c r="L209" s="157"/>
      <c r="M209" s="157"/>
      <c r="N209" s="157"/>
      <c r="O209" s="157"/>
      <c r="Q209" s="1207"/>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1" t="s">
        <v>85</v>
      </c>
      <c r="O211" s="1274"/>
      <c r="P211" s="1272">
        <v>1</v>
      </c>
      <c r="Q211" s="1302"/>
      <c r="R211" s="1212" t="s">
        <v>84</v>
      </c>
      <c r="S211" s="1303"/>
      <c r="T211" s="1290">
        <v>1</v>
      </c>
      <c r="U211" s="1208"/>
      <c r="V211" s="1212"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1"/>
      <c r="O212" s="1274"/>
      <c r="P212" s="1272"/>
      <c r="Q212" s="1302"/>
      <c r="R212" s="1212"/>
      <c r="S212" s="1304"/>
      <c r="T212" s="1291"/>
      <c r="U212" s="1208"/>
      <c r="V212" s="1212"/>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1"/>
      <c r="O213" s="1274"/>
      <c r="P213" s="1272"/>
      <c r="Q213" s="1302"/>
      <c r="R213" s="1212"/>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2"/>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5">
        <v>1</v>
      </c>
      <c r="B220" s="884"/>
      <c r="C220" s="884"/>
      <c r="D220" s="884"/>
      <c r="E220" s="885"/>
      <c r="F220" s="886"/>
      <c r="G220" s="886"/>
      <c r="H220" s="886"/>
      <c r="I220" s="887"/>
      <c r="J220" s="882"/>
      <c r="K220" s="889"/>
      <c r="L220" s="782">
        <f>mergeValue(A220)</f>
        <v>1</v>
      </c>
      <c r="M220" s="642" t="s">
        <v>20</v>
      </c>
      <c r="N220" s="647"/>
      <c r="O220" s="1284"/>
      <c r="P220" s="1285"/>
      <c r="Q220" s="1285"/>
      <c r="R220" s="1285"/>
      <c r="S220" s="1285"/>
      <c r="T220" s="1285"/>
      <c r="U220" s="1285"/>
      <c r="V220" s="1286"/>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5"/>
      <c r="B221" s="1205">
        <v>1</v>
      </c>
      <c r="C221" s="884"/>
      <c r="D221" s="884"/>
      <c r="E221" s="886"/>
      <c r="F221" s="886"/>
      <c r="G221" s="886"/>
      <c r="H221" s="886"/>
      <c r="I221" s="881"/>
      <c r="J221" s="880"/>
      <c r="K221" s="883"/>
      <c r="L221" s="782" t="str">
        <f>mergeValue(A221) &amp;"."&amp; mergeValue(B221)</f>
        <v>1.1</v>
      </c>
      <c r="M221" s="693" t="s">
        <v>16</v>
      </c>
      <c r="N221" s="647"/>
      <c r="O221" s="1284"/>
      <c r="P221" s="1285"/>
      <c r="Q221" s="1285"/>
      <c r="R221" s="1285"/>
      <c r="S221" s="1285"/>
      <c r="T221" s="1285"/>
      <c r="U221" s="1285"/>
      <c r="V221" s="1286"/>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5"/>
      <c r="B222" s="1205"/>
      <c r="C222" s="1205">
        <v>1</v>
      </c>
      <c r="D222" s="884"/>
      <c r="E222" s="886"/>
      <c r="F222" s="886"/>
      <c r="G222" s="886"/>
      <c r="H222" s="886"/>
      <c r="I222" s="888"/>
      <c r="J222" s="880"/>
      <c r="K222" s="883"/>
      <c r="L222" s="782" t="str">
        <f>mergeValue(A222) &amp;"."&amp; mergeValue(B222)&amp;"."&amp; mergeValue(C222)</f>
        <v>1.1.1</v>
      </c>
      <c r="M222" s="694" t="s">
        <v>7</v>
      </c>
      <c r="N222" s="647"/>
      <c r="O222" s="1284"/>
      <c r="P222" s="1285"/>
      <c r="Q222" s="1285"/>
      <c r="R222" s="1285"/>
      <c r="S222" s="1285"/>
      <c r="T222" s="1285"/>
      <c r="U222" s="1285"/>
      <c r="V222" s="1286"/>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5"/>
      <c r="B223" s="1205"/>
      <c r="C223" s="1205"/>
      <c r="D223" s="1205">
        <v>1</v>
      </c>
      <c r="E223" s="886"/>
      <c r="F223" s="886"/>
      <c r="G223" s="886"/>
      <c r="H223" s="886"/>
      <c r="I223" s="888"/>
      <c r="J223" s="880"/>
      <c r="K223" s="883"/>
      <c r="L223" s="782" t="str">
        <f>mergeValue(A223) &amp;"."&amp; mergeValue(B223)&amp;"."&amp; mergeValue(C223)&amp;"."&amp; mergeValue(D223)</f>
        <v>1.1.1.1</v>
      </c>
      <c r="M223" s="695" t="s">
        <v>22</v>
      </c>
      <c r="N223" s="647"/>
      <c r="O223" s="1284"/>
      <c r="P223" s="1285"/>
      <c r="Q223" s="1285"/>
      <c r="R223" s="1285"/>
      <c r="S223" s="1285"/>
      <c r="T223" s="1285"/>
      <c r="U223" s="1285"/>
      <c r="V223" s="1286"/>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5"/>
      <c r="B224" s="1205"/>
      <c r="C224" s="1205"/>
      <c r="D224" s="1205"/>
      <c r="E224" s="1205">
        <v>1</v>
      </c>
      <c r="F224" s="886"/>
      <c r="G224" s="886"/>
      <c r="H224" s="884">
        <v>1</v>
      </c>
      <c r="I224" s="1205">
        <v>1</v>
      </c>
      <c r="J224" s="886"/>
      <c r="K224" s="891"/>
      <c r="L224" s="782" t="str">
        <f>mergeValue(A224) &amp;"."&amp; mergeValue(B224)&amp;"."&amp; mergeValue(C224)&amp;"."&amp; mergeValue(D224)&amp;"."&amp; mergeValue(E224)</f>
        <v>1.1.1.1.1</v>
      </c>
      <c r="M224" s="555" t="s">
        <v>9</v>
      </c>
      <c r="N224" s="647"/>
      <c r="O224" s="1208"/>
      <c r="P224" s="1209"/>
      <c r="Q224" s="1209"/>
      <c r="R224" s="1209"/>
      <c r="S224" s="1209"/>
      <c r="T224" s="1209"/>
      <c r="U224" s="1209"/>
      <c r="V224" s="1210"/>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5"/>
      <c r="B225" s="1205"/>
      <c r="C225" s="1205"/>
      <c r="D225" s="1205"/>
      <c r="E225" s="1205"/>
      <c r="F225" s="1205">
        <v>1</v>
      </c>
      <c r="G225" s="884"/>
      <c r="H225" s="884"/>
      <c r="I225" s="1205"/>
      <c r="J225" s="1205">
        <v>1</v>
      </c>
      <c r="K225" s="892"/>
      <c r="L225" s="782" t="str">
        <f>mergeValue(A225) &amp;"."&amp; mergeValue(B225)&amp;"."&amp; mergeValue(C225)&amp;"."&amp; mergeValue(D225)&amp;"."&amp; mergeValue(E225)&amp;"."&amp; mergeValue(F225)</f>
        <v>1.1.1.1.1.1</v>
      </c>
      <c r="M225" s="556" t="s">
        <v>10</v>
      </c>
      <c r="N225" s="647"/>
      <c r="O225" s="1208"/>
      <c r="P225" s="1209"/>
      <c r="Q225" s="1209"/>
      <c r="R225" s="1209"/>
      <c r="S225" s="1209"/>
      <c r="T225" s="1209"/>
      <c r="U225" s="1209"/>
      <c r="V225" s="1210"/>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5"/>
      <c r="B226" s="1205"/>
      <c r="C226" s="1205"/>
      <c r="D226" s="1205"/>
      <c r="E226" s="1205"/>
      <c r="F226" s="1205"/>
      <c r="G226" s="884">
        <v>1</v>
      </c>
      <c r="H226" s="884"/>
      <c r="I226" s="1205"/>
      <c r="J226" s="1205"/>
      <c r="K226" s="892">
        <v>1</v>
      </c>
      <c r="L226" s="782" t="str">
        <f>mergeValue(A226) &amp;"."&amp; mergeValue(B226)&amp;"."&amp; mergeValue(C226)&amp;"."&amp; mergeValue(D226)&amp;"."&amp; mergeValue(E226)&amp;"."&amp; mergeValue(F226)&amp;"."&amp; mergeValue(G226)</f>
        <v>1.1.1.1.1.1.1</v>
      </c>
      <c r="M226" s="1070"/>
      <c r="N226" s="647"/>
      <c r="O226" s="764"/>
      <c r="P226" s="764"/>
      <c r="Q226" s="764"/>
      <c r="R226" s="1211"/>
      <c r="S226" s="1212" t="s">
        <v>84</v>
      </c>
      <c r="T226" s="1211"/>
      <c r="U226" s="1212" t="s">
        <v>84</v>
      </c>
      <c r="V226" s="764"/>
      <c r="W226" s="1204"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5"/>
      <c r="B227" s="1205"/>
      <c r="C227" s="1205"/>
      <c r="D227" s="1205"/>
      <c r="E227" s="1205"/>
      <c r="F227" s="1205"/>
      <c r="G227" s="884"/>
      <c r="H227" s="884"/>
      <c r="I227" s="1205"/>
      <c r="J227" s="1205"/>
      <c r="K227" s="892"/>
      <c r="L227" s="801"/>
      <c r="M227" s="647"/>
      <c r="N227" s="647"/>
      <c r="O227" s="764"/>
      <c r="P227" s="764"/>
      <c r="Q227" s="770" t="str">
        <f>R226 &amp; "-" &amp; T226</f>
        <v>-</v>
      </c>
      <c r="R227" s="1211"/>
      <c r="S227" s="1212"/>
      <c r="T227" s="1211"/>
      <c r="U227" s="1212"/>
      <c r="V227" s="764"/>
      <c r="W227" s="1204"/>
      <c r="X227" s="809"/>
      <c r="Y227" s="830"/>
      <c r="Z227" s="830" t="str">
        <f t="shared" si="3"/>
        <v/>
      </c>
      <c r="AA227" s="830"/>
      <c r="AB227" s="830"/>
      <c r="AC227" s="830"/>
      <c r="AD227" s="809"/>
      <c r="AE227" s="809"/>
      <c r="AF227" s="809"/>
      <c r="AG227" s="809"/>
      <c r="AH227" s="809"/>
      <c r="AI227" s="809"/>
      <c r="AJ227" s="809"/>
    </row>
    <row r="228" spans="1:36" s="800" customFormat="1" ht="15" customHeight="1">
      <c r="A228" s="1205"/>
      <c r="B228" s="1205"/>
      <c r="C228" s="1205"/>
      <c r="D228" s="1205"/>
      <c r="E228" s="1205"/>
      <c r="F228" s="1205"/>
      <c r="G228" s="886"/>
      <c r="H228" s="884"/>
      <c r="I228" s="1205"/>
      <c r="J228" s="1205"/>
      <c r="K228" s="891"/>
      <c r="L228" s="689"/>
      <c r="M228" s="558" t="s">
        <v>25</v>
      </c>
      <c r="N228" s="766"/>
      <c r="O228" s="766"/>
      <c r="P228" s="766"/>
      <c r="Q228" s="766"/>
      <c r="R228" s="766"/>
      <c r="S228" s="766"/>
      <c r="T228" s="766"/>
      <c r="U228" s="766"/>
      <c r="V228" s="763"/>
      <c r="W228" s="1204"/>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5"/>
      <c r="B229" s="1205"/>
      <c r="C229" s="1205"/>
      <c r="D229" s="1205"/>
      <c r="E229" s="1205"/>
      <c r="F229" s="886"/>
      <c r="G229" s="886"/>
      <c r="H229" s="884"/>
      <c r="I229" s="120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5"/>
      <c r="B230" s="1205"/>
      <c r="C230" s="1205"/>
      <c r="D230" s="120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5"/>
      <c r="B231" s="1205"/>
      <c r="C231" s="120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5"/>
      <c r="B232" s="120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5">
        <v>1</v>
      </c>
      <c r="B238" s="1016"/>
      <c r="C238" s="1016"/>
      <c r="D238" s="1016"/>
      <c r="E238" s="982"/>
      <c r="F238" s="1027"/>
      <c r="G238" s="1027"/>
      <c r="H238" s="1027"/>
      <c r="I238" s="984"/>
      <c r="J238" s="980"/>
      <c r="K238" s="964"/>
      <c r="L238" s="1031">
        <f>mergeValue(A238)</f>
        <v>1</v>
      </c>
      <c r="M238" s="642" t="s">
        <v>20</v>
      </c>
      <c r="N238" s="647"/>
      <c r="O238" s="1284"/>
      <c r="P238" s="1285"/>
      <c r="Q238" s="1285"/>
      <c r="R238" s="1285"/>
      <c r="S238" s="1285"/>
      <c r="T238" s="1285"/>
      <c r="U238" s="1285"/>
      <c r="V238" s="1286"/>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05"/>
      <c r="B239" s="1205">
        <v>1</v>
      </c>
      <c r="C239" s="1016"/>
      <c r="D239" s="1016"/>
      <c r="E239" s="1027"/>
      <c r="F239" s="1027"/>
      <c r="G239" s="1027"/>
      <c r="H239" s="1027"/>
      <c r="I239" s="1022"/>
      <c r="J239" s="955"/>
      <c r="K239" s="958"/>
      <c r="L239" s="1031" t="str">
        <f>mergeValue(A239) &amp;"."&amp; mergeValue(B239)</f>
        <v>1.1</v>
      </c>
      <c r="M239" s="693" t="s">
        <v>16</v>
      </c>
      <c r="N239" s="647"/>
      <c r="O239" s="1284"/>
      <c r="P239" s="1285"/>
      <c r="Q239" s="1285"/>
      <c r="R239" s="1285"/>
      <c r="S239" s="1285"/>
      <c r="T239" s="1285"/>
      <c r="U239" s="1285"/>
      <c r="V239" s="1286"/>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5"/>
      <c r="B240" s="1205"/>
      <c r="C240" s="1205">
        <v>1</v>
      </c>
      <c r="D240" s="1016"/>
      <c r="E240" s="1027"/>
      <c r="F240" s="1027"/>
      <c r="G240" s="1027"/>
      <c r="H240" s="1027"/>
      <c r="I240" s="963"/>
      <c r="J240" s="955"/>
      <c r="K240" s="958"/>
      <c r="L240" s="1031" t="str">
        <f>mergeValue(A240) &amp;"."&amp; mergeValue(B240)&amp;"."&amp; mergeValue(C240)</f>
        <v>1.1.1</v>
      </c>
      <c r="M240" s="694" t="s">
        <v>7</v>
      </c>
      <c r="N240" s="647"/>
      <c r="O240" s="1284"/>
      <c r="P240" s="1285"/>
      <c r="Q240" s="1285"/>
      <c r="R240" s="1285"/>
      <c r="S240" s="1285"/>
      <c r="T240" s="1285"/>
      <c r="U240" s="1285"/>
      <c r="V240" s="1286"/>
      <c r="W240" s="631" t="s">
        <v>633</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5"/>
      <c r="B241" s="1205"/>
      <c r="C241" s="1205"/>
      <c r="D241" s="1205">
        <v>1</v>
      </c>
      <c r="E241" s="1027"/>
      <c r="F241" s="1027"/>
      <c r="G241" s="1027"/>
      <c r="H241" s="1027"/>
      <c r="I241" s="963"/>
      <c r="J241" s="955"/>
      <c r="K241" s="958"/>
      <c r="L241" s="1031" t="str">
        <f>mergeValue(A241) &amp;"."&amp; mergeValue(B241)&amp;"."&amp; mergeValue(C241)&amp;"."&amp; mergeValue(D241)</f>
        <v>1.1.1.1</v>
      </c>
      <c r="M241" s="695" t="s">
        <v>22</v>
      </c>
      <c r="N241" s="647"/>
      <c r="O241" s="1284"/>
      <c r="P241" s="1285"/>
      <c r="Q241" s="1285"/>
      <c r="R241" s="1285"/>
      <c r="S241" s="1285"/>
      <c r="T241" s="1285"/>
      <c r="U241" s="1285"/>
      <c r="V241" s="1286"/>
      <c r="W241" s="631" t="s">
        <v>634</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5"/>
      <c r="B242" s="1205"/>
      <c r="C242" s="1205"/>
      <c r="D242" s="1205"/>
      <c r="E242" s="1205">
        <v>1</v>
      </c>
      <c r="F242" s="1027"/>
      <c r="G242" s="1027"/>
      <c r="H242" s="1016">
        <v>1</v>
      </c>
      <c r="I242" s="1205">
        <v>1</v>
      </c>
      <c r="J242" s="1027"/>
      <c r="K242" s="966"/>
      <c r="L242" s="1031" t="str">
        <f>mergeValue(A242) &amp;"."&amp; mergeValue(B242)&amp;"."&amp; mergeValue(C242)&amp;"."&amp; mergeValue(D242)&amp;"."&amp; mergeValue(E242)</f>
        <v>1.1.1.1.1</v>
      </c>
      <c r="M242" s="555" t="s">
        <v>9</v>
      </c>
      <c r="N242" s="647"/>
      <c r="O242" s="1208"/>
      <c r="P242" s="1209"/>
      <c r="Q242" s="1209"/>
      <c r="R242" s="1209"/>
      <c r="S242" s="1209"/>
      <c r="T242" s="1209"/>
      <c r="U242" s="1209"/>
      <c r="V242" s="1210"/>
      <c r="W242" s="631" t="s">
        <v>638</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5"/>
      <c r="B243" s="1205"/>
      <c r="C243" s="1205"/>
      <c r="D243" s="1205"/>
      <c r="E243" s="1205"/>
      <c r="F243" s="1205">
        <v>1</v>
      </c>
      <c r="G243" s="1016"/>
      <c r="H243" s="1016"/>
      <c r="I243" s="1205"/>
      <c r="J243" s="1205">
        <v>1</v>
      </c>
      <c r="K243" s="967"/>
      <c r="L243" s="1031" t="str">
        <f>mergeValue(A243) &amp;"."&amp; mergeValue(B243)&amp;"."&amp; mergeValue(C243)&amp;"."&amp; mergeValue(D243)&amp;"."&amp; mergeValue(E243)&amp;"."&amp; mergeValue(F243)</f>
        <v>1.1.1.1.1.1</v>
      </c>
      <c r="M243" s="556" t="s">
        <v>10</v>
      </c>
      <c r="N243" s="647"/>
      <c r="O243" s="1208"/>
      <c r="P243" s="1209"/>
      <c r="Q243" s="1209"/>
      <c r="R243" s="1209"/>
      <c r="S243" s="1209"/>
      <c r="T243" s="1209"/>
      <c r="U243" s="1209"/>
      <c r="V243" s="1210"/>
      <c r="W243" s="631" t="s">
        <v>636</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5"/>
      <c r="B244" s="1205"/>
      <c r="C244" s="1205"/>
      <c r="D244" s="1205"/>
      <c r="E244" s="1205"/>
      <c r="F244" s="1205"/>
      <c r="G244" s="1016">
        <v>1</v>
      </c>
      <c r="H244" s="1016"/>
      <c r="I244" s="1205"/>
      <c r="J244" s="1205"/>
      <c r="K244" s="967">
        <v>1</v>
      </c>
      <c r="L244" s="1031" t="str">
        <f>mergeValue(A244) &amp;"."&amp; mergeValue(B244)&amp;"."&amp; mergeValue(C244)&amp;"."&amp; mergeValue(D244)&amp;"."&amp; mergeValue(E244)&amp;"."&amp; mergeValue(F244)&amp;"."&amp; mergeValue(G244)</f>
        <v>1.1.1.1.1.1.1</v>
      </c>
      <c r="M244" s="1070"/>
      <c r="N244" s="647"/>
      <c r="O244" s="764"/>
      <c r="P244" s="764"/>
      <c r="Q244" s="1095"/>
      <c r="R244" s="1211"/>
      <c r="S244" s="1212" t="s">
        <v>84</v>
      </c>
      <c r="T244" s="1211"/>
      <c r="U244" s="1212" t="s">
        <v>84</v>
      </c>
      <c r="V244" s="764"/>
      <c r="W244" s="1222" t="s">
        <v>655</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05"/>
      <c r="B245" s="1205"/>
      <c r="C245" s="1205"/>
      <c r="D245" s="1205"/>
      <c r="E245" s="1205"/>
      <c r="F245" s="1205"/>
      <c r="G245" s="1016"/>
      <c r="H245" s="1016"/>
      <c r="I245" s="1205"/>
      <c r="J245" s="1205"/>
      <c r="K245" s="967"/>
      <c r="L245" s="801"/>
      <c r="M245" s="647"/>
      <c r="N245" s="647"/>
      <c r="O245" s="764"/>
      <c r="P245" s="764"/>
      <c r="Q245" s="770" t="str">
        <f>R244 &amp; "-" &amp; T244</f>
        <v>-</v>
      </c>
      <c r="R245" s="1211"/>
      <c r="S245" s="1212"/>
      <c r="T245" s="1211"/>
      <c r="U245" s="1212"/>
      <c r="V245" s="764"/>
      <c r="W245" s="1223"/>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5"/>
      <c r="B246" s="1205"/>
      <c r="C246" s="1205"/>
      <c r="D246" s="1205"/>
      <c r="E246" s="1205"/>
      <c r="F246" s="1205"/>
      <c r="G246" s="1027"/>
      <c r="H246" s="1016"/>
      <c r="I246" s="1205"/>
      <c r="J246" s="1205"/>
      <c r="K246" s="966"/>
      <c r="L246" s="689"/>
      <c r="M246" s="558" t="s">
        <v>25</v>
      </c>
      <c r="N246" s="1007"/>
      <c r="O246" s="1007"/>
      <c r="P246" s="1007"/>
      <c r="Q246" s="1007"/>
      <c r="R246" s="1007"/>
      <c r="S246" s="1007"/>
      <c r="T246" s="1007"/>
      <c r="U246" s="1007"/>
      <c r="V246" s="763"/>
      <c r="W246" s="1224"/>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5"/>
      <c r="B247" s="1205"/>
      <c r="C247" s="1205"/>
      <c r="D247" s="1205"/>
      <c r="E247" s="1205"/>
      <c r="F247" s="1027"/>
      <c r="G247" s="1027"/>
      <c r="H247" s="1016"/>
      <c r="I247" s="1205"/>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5"/>
      <c r="B248" s="1205"/>
      <c r="C248" s="1205"/>
      <c r="D248" s="1205"/>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5"/>
      <c r="B249" s="1205"/>
      <c r="C249" s="120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5"/>
      <c r="B250" s="120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7"/>
      <c r="D297" s="1160">
        <v>1</v>
      </c>
      <c r="E297" s="1207"/>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7"/>
      <c r="D298" s="1160"/>
      <c r="E298" s="120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8"/>
      <c r="D302" s="249"/>
      <c r="E302" s="455"/>
      <c r="F302" s="1289"/>
      <c r="G302" s="1160">
        <v>0</v>
      </c>
      <c r="H302" s="1162"/>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8"/>
      <c r="D303" s="249"/>
      <c r="E303" s="455"/>
      <c r="F303" s="1289"/>
      <c r="G303" s="1160"/>
      <c r="H303" s="116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3">
        <v>1</v>
      </c>
      <c r="B337" s="214"/>
      <c r="C337" s="214"/>
      <c r="D337" s="214"/>
      <c r="F337" s="334" t="str">
        <f>"2." &amp;mergeValue(A337)</f>
        <v>2.1</v>
      </c>
      <c r="G337" s="416" t="s">
        <v>494</v>
      </c>
      <c r="H337" s="317"/>
      <c r="I337" s="196" t="s">
        <v>590</v>
      </c>
      <c r="J337" s="333"/>
      <c r="K337" s="214"/>
      <c r="L337" s="214"/>
      <c r="M337" s="214"/>
      <c r="N337" s="214"/>
      <c r="O337" s="214"/>
      <c r="P337" s="214"/>
      <c r="Q337" s="214"/>
      <c r="R337" s="214"/>
      <c r="S337" s="214"/>
      <c r="T337" s="214"/>
    </row>
    <row r="338" spans="1:20" s="190" customFormat="1" ht="90">
      <c r="A338" s="1203"/>
      <c r="B338" s="214"/>
      <c r="C338" s="214"/>
      <c r="D338" s="214"/>
      <c r="F338" s="334" t="str">
        <f>"3." &amp;mergeValue(A338)</f>
        <v>3.1</v>
      </c>
      <c r="G338" s="416" t="s">
        <v>495</v>
      </c>
      <c r="H338" s="317"/>
      <c r="I338" s="196" t="s">
        <v>588</v>
      </c>
      <c r="J338" s="333"/>
      <c r="K338" s="214"/>
      <c r="L338" s="214"/>
      <c r="M338" s="214"/>
      <c r="N338" s="214"/>
      <c r="O338" s="214"/>
      <c r="P338" s="214"/>
      <c r="Q338" s="214"/>
      <c r="R338" s="214"/>
      <c r="S338" s="214"/>
      <c r="T338" s="214"/>
    </row>
    <row r="339" spans="1:20" s="190" customFormat="1" ht="45">
      <c r="A339" s="1203"/>
      <c r="B339" s="214"/>
      <c r="C339" s="214"/>
      <c r="D339" s="214"/>
      <c r="F339" s="334" t="str">
        <f>"4."&amp;mergeValue(A339)</f>
        <v>4.1</v>
      </c>
      <c r="G339" s="416" t="s">
        <v>496</v>
      </c>
      <c r="H339" s="318" t="s">
        <v>458</v>
      </c>
      <c r="I339" s="196"/>
      <c r="J339" s="333"/>
      <c r="K339" s="214"/>
      <c r="L339" s="214"/>
      <c r="M339" s="214"/>
      <c r="N339" s="214"/>
      <c r="O339" s="214"/>
      <c r="P339" s="214"/>
      <c r="Q339" s="214"/>
      <c r="R339" s="214"/>
      <c r="S339" s="214"/>
      <c r="T339" s="214"/>
    </row>
    <row r="340" spans="1:20" s="190" customFormat="1" ht="101.25">
      <c r="A340" s="1203"/>
      <c r="B340" s="1203">
        <v>1</v>
      </c>
      <c r="C340" s="341"/>
      <c r="D340" s="341"/>
      <c r="F340" s="334" t="str">
        <f>"4."&amp;mergeValue(A340) &amp;"."&amp;mergeValue(B340)</f>
        <v>4.1.1</v>
      </c>
      <c r="G340" s="324" t="s">
        <v>592</v>
      </c>
      <c r="H340" s="317" t="str">
        <f>IF(region_name="","",region_name)</f>
        <v>Самарская область</v>
      </c>
      <c r="I340" s="196" t="s">
        <v>499</v>
      </c>
      <c r="J340" s="333"/>
      <c r="K340" s="214"/>
      <c r="L340" s="214"/>
      <c r="M340" s="214"/>
      <c r="N340" s="214"/>
      <c r="O340" s="214"/>
      <c r="P340" s="214"/>
      <c r="Q340" s="214"/>
      <c r="R340" s="214"/>
      <c r="S340" s="214"/>
      <c r="T340" s="214"/>
    </row>
    <row r="341" spans="1:20" s="190" customFormat="1" ht="191.25">
      <c r="A341" s="1203"/>
      <c r="B341" s="1203"/>
      <c r="C341" s="1203">
        <v>1</v>
      </c>
      <c r="D341" s="341"/>
      <c r="F341" s="334" t="str">
        <f>"4."&amp;mergeValue(A341) &amp;"."&amp;mergeValue(B341)&amp;"."&amp;mergeValue(C341)</f>
        <v>4.1.1.1</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3"/>
      <c r="B342" s="1203"/>
      <c r="C342" s="1203"/>
      <c r="D342" s="341">
        <v>1</v>
      </c>
      <c r="F342" s="334" t="str">
        <f>"4."&amp;mergeValue(A342) &amp;"."&amp;mergeValue(B342)&amp;"."&amp;mergeValue(C342)&amp;"."&amp;mergeValue(D342)</f>
        <v>4.1.1.1.1</v>
      </c>
      <c r="G342" s="419" t="s">
        <v>498</v>
      </c>
      <c r="H342" s="317"/>
      <c r="I342" s="1204" t="s">
        <v>591</v>
      </c>
      <c r="J342" s="333"/>
      <c r="K342" s="214"/>
      <c r="L342" s="214"/>
      <c r="M342" s="214"/>
      <c r="N342" s="214"/>
      <c r="O342" s="214"/>
      <c r="P342" s="214"/>
      <c r="Q342" s="214"/>
      <c r="R342" s="214"/>
      <c r="S342" s="214"/>
      <c r="T342" s="214"/>
    </row>
    <row r="343" spans="1:20" s="190" customFormat="1" ht="18.75">
      <c r="A343" s="1203"/>
      <c r="B343" s="1203"/>
      <c r="C343" s="1203"/>
      <c r="D343" s="341"/>
      <c r="F343" s="423"/>
      <c r="G343" s="424" t="s">
        <v>4</v>
      </c>
      <c r="H343" s="425"/>
      <c r="I343" s="1204"/>
      <c r="J343" s="333"/>
      <c r="K343" s="214"/>
      <c r="L343" s="214"/>
      <c r="M343" s="214"/>
      <c r="N343" s="214"/>
      <c r="O343" s="214"/>
      <c r="P343" s="214"/>
      <c r="Q343" s="214"/>
      <c r="R343" s="214"/>
      <c r="S343" s="214"/>
      <c r="T343" s="214"/>
    </row>
    <row r="344" spans="1:20" s="190" customFormat="1" ht="18.75">
      <c r="A344" s="1203"/>
      <c r="B344" s="1203"/>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3"/>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97">
    <mergeCell ref="AM91:AM92"/>
    <mergeCell ref="AN91:AN92"/>
    <mergeCell ref="AO91:AO92"/>
    <mergeCell ref="AP91:AP92"/>
    <mergeCell ref="O85:AQ85"/>
    <mergeCell ref="O86:AQ86"/>
    <mergeCell ref="O87:AQ87"/>
    <mergeCell ref="O88:AQ88"/>
    <mergeCell ref="O89:AQ89"/>
    <mergeCell ref="O90:AQ90"/>
    <mergeCell ref="AF91:AF92"/>
    <mergeCell ref="AG91:AG92"/>
    <mergeCell ref="AH91:AH92"/>
    <mergeCell ref="AI91:AI92"/>
    <mergeCell ref="Y91:Y92"/>
    <mergeCell ref="Z91:Z92"/>
    <mergeCell ref="AA91:AA92"/>
    <mergeCell ref="AB91:AB92"/>
    <mergeCell ref="O182:W182"/>
    <mergeCell ref="T131:T132"/>
    <mergeCell ref="O148:V148"/>
    <mergeCell ref="T149:T150"/>
    <mergeCell ref="R149:R150"/>
    <mergeCell ref="U149:U150"/>
    <mergeCell ref="O146:V146"/>
    <mergeCell ref="O128:V128"/>
    <mergeCell ref="O130:V130"/>
    <mergeCell ref="W149:W151"/>
    <mergeCell ref="O165:V165"/>
    <mergeCell ref="O166:V166"/>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68:V68"/>
    <mergeCell ref="O69:V69"/>
    <mergeCell ref="R73:R74"/>
    <mergeCell ref="S73:S74"/>
    <mergeCell ref="T73:T74"/>
    <mergeCell ref="AR91:AR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W27:W29"/>
    <mergeCell ref="R37:R38"/>
    <mergeCell ref="T37:T38"/>
    <mergeCell ref="P28:Q28"/>
    <mergeCell ref="W37:W39"/>
    <mergeCell ref="O28:O29"/>
    <mergeCell ref="O30:U30"/>
    <mergeCell ref="U27:U29"/>
    <mergeCell ref="J36:J39"/>
    <mergeCell ref="U37:U38"/>
    <mergeCell ref="A31:A44"/>
    <mergeCell ref="B32:B43"/>
    <mergeCell ref="C33:C42"/>
    <mergeCell ref="D34:D41"/>
    <mergeCell ref="O31:V31"/>
    <mergeCell ref="O32:V32"/>
    <mergeCell ref="O33:V33"/>
    <mergeCell ref="O34:V34"/>
    <mergeCell ref="O35:V35"/>
    <mergeCell ref="O36:V36"/>
    <mergeCell ref="E35:E40"/>
    <mergeCell ref="F36:F39"/>
    <mergeCell ref="I35:I40"/>
    <mergeCell ref="D196:D201"/>
    <mergeCell ref="E197:E200"/>
    <mergeCell ref="P9:P10"/>
    <mergeCell ref="Q9:Q10"/>
    <mergeCell ref="R9:R10"/>
    <mergeCell ref="S9:S10"/>
    <mergeCell ref="Q15:Q16"/>
    <mergeCell ref="R15:R16"/>
    <mergeCell ref="S15:S16"/>
    <mergeCell ref="E9:E13"/>
    <mergeCell ref="N9:N11"/>
    <mergeCell ref="K9:K12"/>
    <mergeCell ref="J9:J12"/>
    <mergeCell ref="F9:F13"/>
    <mergeCell ref="E15:E19"/>
    <mergeCell ref="I15:I18"/>
    <mergeCell ref="M9:M11"/>
    <mergeCell ref="F15:F19"/>
    <mergeCell ref="G9:G13"/>
    <mergeCell ref="H9:H12"/>
    <mergeCell ref="G15:G19"/>
    <mergeCell ref="I88:I95"/>
    <mergeCell ref="G109:G112"/>
    <mergeCell ref="F108:F113"/>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I108:I11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O49:V49"/>
    <mergeCell ref="O50:V50"/>
    <mergeCell ref="O51:V51"/>
    <mergeCell ref="O52:V52"/>
    <mergeCell ref="O53:V53"/>
    <mergeCell ref="O54:V54"/>
    <mergeCell ref="O70:V70"/>
    <mergeCell ref="O71:V71"/>
    <mergeCell ref="O72:V7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Z85:WWZ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KN85:KN91 UJ85:UJ91 AEF85:AEF91 AOB85:AOB91 AXX85:AXX91 BHT85:BHT91 BRP85:BRP91 CBL85:CBL91 CLH85:CLH91 CVD85:CVD91 DEZ85:DEZ91 DOV85:DOV91 DYR85:DYR91 EIN85:EIN91 ESJ85:ESJ91 FCF85:FCF91 FMB85:FMB91 FVX85:FVX91 GFT85:GFT91 GPP85:GPP91 GZL85:GZL91 HJH85:HJH91 HTD85:HTD91 ICZ85:ICZ91 IMV85:IMV91 IWR85:IWR91 JGN85:JGN91 JQJ85:JQJ91 KAF85:KAF91 KKB85:KKB91 KTX85:KTX91 LDT85:LDT91 LNP85:LNP91 LXL85:LXL91 MHH85:MHH91 MRD85:MRD91 NAZ85:NAZ91 NKV85:NKV91 NUR85:NUR91 OEN85:OEN91 OOJ85:OOJ91 OYF85:OYF91 PIB85:PIB91 PRX85:PRX91 QBT85:QBT91 QLP85:QLP91 QVL85:QVL91 RFH85:RFH91 RPD85:RPD91 RYZ85:RYZ91 SIV85:SIV91 SSR85:SSR91 TCN85:TCN91 TMJ85:TMJ91 TWF85:TWF91 UGB85:UGB91 UPX85:UPX91 UZT85:UZT91 VJP85:VJP91 VTL85:VTL91 WDH85:WDH91 WND85:WND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B91:WNB92 WMG149 WWC37 WMG73 WWC73 WMG131 WWX91:WWX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J91:KJ92 UF91:UF92 AEB91:AEB92 ANX91:ANX92 AXT91:AXT92 BHP91:BHP92 BRL91:BRL92 CBH91:CBH92 CLD91:CLD92 CUZ91:CUZ92 DEV91:DEV92 DOR91:DOR92 DYN91:DYN92 EIJ91:EIJ92 ESF91:ESF92 FCB91:FCB92 FLX91:FLX92 FVT91:FVT92 GFP91:GFP92 GPL91:GPL92 GZH91:GZH92 HJD91:HJD92 HSZ91:HSZ92 ICV91:ICV92 IMR91:IMR92 IWN91:IWN92 JGJ91:JGJ92 JQF91:JQF92 KAB91:KAB92 KJX91:KJX92 KTT91:KTT92 LDP91:LDP92 LNL91:LNL92 LXH91:LXH92 MHD91:MHD92 MQZ91:MQZ92 NAV91:NAV92 NKR91:NKR92 NUN91:NUN92 OEJ91:OEJ92 OOF91:OOF92 OYB91:OYB92 PHX91:PHX92 PRT91:PRT92 QBP91:QBP92 QLL91:QLL92 QVH91:QVH92 RFD91:RFD92 ROZ91:ROZ92 RYV91:RYV92 SIR91:SIR92 SSN91:SSN92 TCJ91:TCJ92 TMF91:TMF92 TWB91:TWB92 UFX91:UFX92 UPT91:UPT92 UZP91:UZP92 VJL91:VJL92 VTH91:VTH92 WDD91:WDD92 WMZ91:WMZ92 WWV91:WWV92 KL91:KL92 UH91:UH92 AED91:AED92 ANZ91:ANZ92 AXV91:AXV92 BHR91:BHR92 BRN91:BRN92 CBJ91:CBJ92 CLF91:CLF92 CVB91:CVB92 DEX91:DEX92 DOT91:DOT92 DYP91:DYP92 EIL91:EIL92 ESH91:ESH92 FCD91:FCD92 FLZ91:FLZ92 FVV91:FVV92 GFR91:GFR92 GPN91:GPN92 GZJ91:GZJ92 HJF91:HJF92 HTB91:HTB92 ICX91:ICX92 IMT91:IMT92 IWP91:IWP92 JGL91:JGL92 JQH91:JQH92 KAD91:KAD92 KJZ91:KJZ92 KTV91:KTV92 LDR91:LDR92 LNN91:LNN92 LXJ91:LXJ92 MHF91:MHF92 MRB91:MRB92 NAX91:NAX92 NKT91:NKT92 NUP91:NUP92 OEL91:OEL92 OOH91:OOH92 OYD91:OYD92 PHZ91:PHZ92 PRV91:PRV92 QBR91:QBR92 QLN91:QLN92 QVJ91:QVJ92 RFF91:RFF92 RPB91:RPB92 RYX91:RYX92 SIT91:SIT92 SSP91:SSP92 TCL91:TCL92 TMH91:TMH92 TWD91:TWD92 UFZ91:UFZ92 UPV91:UPV92 UZR91:UZR92 VJN91:VJN92 VTJ91:VTJ92 WDF91:WDF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Y91:WMY92 WWU91:WWU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K91:KK92 UG91:UG92 AEC91:AEC92 ANY91:ANY92 AXU91:AXU92 BHQ91:BHQ92 BRM91:BRM92 CBI91:CBI92 CLE91:CLE92 CVA91:CVA92 DEW91:DEW92 DOS91:DOS92 DYO91:DYO92 EIK91:EIK92 ESG91:ESG92 FCC91:FCC92 FLY91:FLY92 FVU91:FVU92 GFQ91:GFQ92 GPM91:GPM92 GZI91:GZI92 HJE91:HJE92 HTA91:HTA92 ICW91:ICW92 IMS91:IMS92 IWO91:IWO92 JGK91:JGK92 JQG91:JQG92 KAC91:KAC92 KJY91:KJY92 KTU91:KTU92 LDQ91:LDQ92 LNM91:LNM92 LXI91:LXI92 MHE91:MHE92 MRA91:MRA92 NAW91:NAW92 NKS91:NKS92 NUO91:NUO92 OEK91:OEK92 OOG91:OOG92 OYC91:OYC92 PHY91:PHY92 PRU91:PRU92 QBQ91:QBQ92 QLM91:QLM92 QVI91:QVI92 RFE91:RFE92 RPA91:RPA92 RYW91:RYW92 SIS91:SIS92 SSO91:SSO92 TCK91:TCK92 TMG91:TMG92 TWC91:TWC92 UFY91:UFY92 UPU91:UPU92 UZQ91:UZQ92 VJM91:VJM92 VTI91:VTI92 WDE91:WDE92 WNA91:WNA92 WWW91:WWW92 R91:R92 KI91:KI92 UE91:UE92 AEA91:AEA92 ANW91:ANW92 AXS91:AXS92 BHO91:BHO92 BRK91:BRK92 CBG91:CBG92 CLC91:CLC92 CUY91:CUY92 DEU91:DEU92 DOQ91:DOQ92 DYM91:DYM92 EII91:EII92 ESE91:ESE92 FCA91:FCA92 FLW91:FLW92 FVS91:FVS92 GFO91:GFO92 GPK91:GPK92 GZG91:GZG92 HJC91:HJC92 HSY91:HSY92 ICU91:ICU92 IMQ91:IMQ92 IWM91:IWM92 JGI91:JGI92 JQE91:JQE92 KAA91:KAA92 KJW91:KJW92 KTS91:KTS92 LDO91:LDO92 LNK91:LNK92 LXG91:LXG92 MHC91:MHC92 MQY91:MQY92 NAU91:NAU92 NKQ91:NKQ92 NUM91:NUM92 OEI91:OEI92 OOE91:OOE92 OYA91:OYA92 PHW91:PHW92 PRS91:PRS92 QBO91:QBO92 QLK91:QLK92 QVG91:QVG92 RFC91:RFC92 ROY91:ROY92 RYU91:RYU92 SIQ91:SIQ92 SSM91:SSM92 TCI91:TCI92 TME91:TME92 TWA91:TWA92 UFW91:UFW92 UPS91:UPS92 UZO91:UZO92 VJK91:VJK92 VTG91:VTG92 WDC91:WDC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xr:uid="{00000000-0002-0000-2700-000003000000}"/>
    <dataValidation allowBlank="1" promptTitle="checkPeriodRange" sqref="WWD109:WWD110 WVY38 WVY74 WVY132 WWT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H92 UD92 ADZ92 ANV92 AXR92 BHN92 BRJ92 CBF92 CLB92 CUX92 DET92 DOP92 DYL92 EIH92 ESD92 FBZ92 FLV92 FVR92 GFN92 GPJ92 GZF92 HJB92 HSX92 ICT92 IMP92 IWL92 JGH92 JQD92 JZZ92 KJV92 KTR92 LDN92 LNJ92 LXF92 MHB92 MQX92 NAT92 NKP92 NUL92 OEH92 OOD92 OXZ92 PHV92 PRR92 QBN92 QLJ92 QVF92 RFB92 ROX92 RYT92 SIP92 SSL92 TCH92 TMD92 TVZ92 UFV92 UPR92 UZN92 VJJ92 VTF92 WDB92 WMX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WR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F90 UB90 ADX90 ANT90 AXP90 BHL90 BRH90 CBD90 CKZ90 CUV90 DER90 DON90 DYJ90 EIF90 ESB90 FBX90 FLT90 FVP90 GFL90 GPH90 GZD90 HIZ90 HSV90 ICR90 IMN90 IWJ90 JGF90 JQB90 JZX90 KJT90 KTP90 LDL90 LNH90 LXD90 MGZ90 MQV90 NAR90 NKN90 NUJ90 OEF90 OOB90 OXX90 PHT90 PRP90 QBL90 QLH90 QVD90 REZ90 ROV90 RYR90 SIN90 SSJ90 TCF90 TMB90 TVX90 UFT90 UPP90 UZL90 VJH90 VTD90 WCZ90 WMV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WP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D91 TZ91 ADV91 ANR91 AXN91 BHJ91 BRF91 CBB91 CKX91 CUT91 DEP91 DOL91 DYH91 EID91 ERZ91 FBV91 FLR91 FVN91 GFJ91 GPF91 GZB91 HIX91 HST91 ICP91 IML91 IWH91 JGD91 JPZ91 JZV91 KJR91 KTN91 LDJ91 LNF91 LXB91 MGX91 MQT91 NAP91 NKL91 NUH91 OED91 ONZ91 OXV91 PHR91 PRN91 QBJ91 QLF91 QVB91 REX91 ROT91 RYP91 SIL91 SSH91 TCD91 TLZ91 TVV91 UFR91 UPN91 UZJ91 VJF91 VTB91 WCX91 WMT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WO94:WWZ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C94:KN95 TY94:UJ95 ADU94:AEF95 ANQ94:AOB95 AXM94:AXX95 BHI94:BHT95 BRE94:BRP95 CBA94:CBL95 CKW94:CLH95 CUS94:CVD95 DEO94:DEZ95 DOK94:DOV95 DYG94:DYR95 EIC94:EIN95 ERY94:ESJ95 FBU94:FCF95 FLQ94:FMB95 FVM94:FVX95 GFI94:GFT95 GPE94:GPP95 GZA94:GZL95 HIW94:HJH95 HSS94:HTD95 ICO94:ICZ95 IMK94:IMV95 IWG94:IWR95 JGC94:JGN95 JPY94:JQJ95 JZU94:KAF95 KJQ94:KKB95 KTM94:KTX95 LDI94:LDT95 LNE94:LNP95 LXA94:LXL95 MGW94:MHH95 MQS94:MRD95 NAO94:NAZ95 NKK94:NKV95 NUG94:NUR95 OEC94:OEN95 ONY94:OOJ95 OXU94:OYF95 PHQ94:PIB95 PRM94:PRX95 QBI94:QBT95 QLE94:QLP95 QVA94:QVL95 REW94:RFH95 ROS94:RPD95 RYO94:RYZ95 SIK94:SIV95 SSG94:SSR95 TCC94:TCN95 TLY94:TMJ95 TVU94:TWF95 UFQ94:UGB95 UPM94:UPX95 UZI94:UZT95 VJE94:VJP95 VTA94:VTL95 WCW94:WDH95 WMS94:WND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KC93:KN93 TY93:UJ93 ADU93:AEF93 ANQ93:AOB93 AXM93:AXX93 BHI93:BHT93 BRE93:BRP93 CBA93:CBL93 CKW93:CLH93 CUS93:CVD93 DEO93:DEZ93 DOK93:DOV93 DYG93:DYR93 EIC93:EIN93 ERY93:ESJ93 FBU93:FCF93 FLQ93:FMB93 FVM93:FVX93 GFI93:GFT93 GPE93:GPP93 GZA93:GZL93 HIW93:HJH93 HSS93:HTD93 ICO93:ICZ93 IMK93:IMV93 IWG93:IWR93 JGC93:JGN93 JPY93:JQJ93 JZU93:KAF93 KJQ93:KKB93 KTM93:KTX93 LDI93:LDT93 LNE93:LNP93 LXA93:LXL93 MGW93:MHH93 MQS93:MRD93 NAO93:NAZ93 NKK93:NKV93 NUG93:NUR93 OEC93:OEN93 ONY93:OOJ93 OXU93:OYF93 PHQ93:PIB93 PRM93:PRX93 QBI93:QBT93 QLE93:QLP93 QVA93:QVL93 REW93:RFH93 ROS93:RPD93 RYO93:RYZ93 SIK93:SIV93 SSG93:SSR93 TCC93:TCN93 TLY93:TMJ93 TVU93:TWF93 UFQ93:UGB93 UPM93:UPX93 UZI93:UZT93 VJE93:VJP93 VTA93:VTL93 WCW93:WDH93 WMS93:WND93 WWO93:WWZ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WO96:WWZ98 WVT99:WWE100 WMS96:WND98 WLX99:WMI100 WCW96:WDH98 WCB99:WCM100 VTA96:VTL98 VSF99:VSQ100 VJE96:VJP98 VIJ99:VIU100 UZI96:UZT98 UYN99:UYY100 UPM96:UPX98 UOR99:UPC100 UFQ96:UGB98 UEV99:UFG100 TVU96:TWF98 TUZ99:TVK100 TLY96:TMJ98 TLD99:TLO100 TCC96:TCN98 TBH99:TBS100 SSG96:SSR98 SRL99:SRW100 SIK96:SIV98 SHP99:SIA100 RYO96:RYZ98 RXT99:RYE100 ROS96:RPD98 RNX99:ROI100 REW96:RFH98 REB99:REM100 QVA96:QVL98 QUF99:QUQ100 QLE96:QLP98 QKJ99:QKU100 QBI96:QBT98 QAN99:QAY100 PRM96:PRX98 PQR99:PRC100 PHQ96:PIB98 PGV99:PHG100 OXU96:OYF98 OWZ99:OXK100 ONY96:OOJ98 OND99:ONO100 OEC96:OEN98 ODH99:ODS100 NUG96:NUR98 NTL99:NTW100 NKK96:NKV98 NJP99:NKA100 NAO96:NAZ98 MZT99:NAE100 MQS96:MRD98 MPX99:MQI100 MGW96:MHH98 MGB99:MGM100 LXA96:LXL98 LWF99:LWQ100 LNE96:LNP98 LMJ99:LMU100 LDI96:LDT98 LCN99:LCY100 KTM96:KTX98 KSR99:KTC100 KJQ96:KKB98 KIV99:KJG100 JZU96:KAF98 JYZ99:JZK100 JPY96:JQJ98 JPD99:JPO100 JGC96:JGN98 JFH99:JFS100 IWG96:IWR98 IVL99:IVW100 IMK96:IMV98 ILP99:IMA100 ICO96:ICZ98 IBT99:ICE100 HSS96:HTD98 HRX99:HSI100 HIW96:HJH98 HIB99:HIM100 GZA96:GZL98 GYF99:GYQ100 GPE96:GPP98 GOJ99:GOU100 GFI96:GFT98 GEN99:GEY100 FVM96:FVX98 FUR99:FVC100 FLQ96:FMB98 FKV99:FLG100 FBU96:FCF98 FAZ99:FBK100 ERY96:ESJ98 ERD99:ERO100 EIC96:EIN98 EHH99:EHS100 DYG96:DYR98 DXL99:DXW100 DOK96:DOV98 DNP99:DOA100 DEO96:DEZ98 DDT99:DEE100 CUS96:CVD98 CTX99:CUI100 CKW96:CLH98 CKB99:CKM100 CBA96:CBL98 CAF99:CAQ100 BRE96:BRP98 BQJ99:BQU100 BHI96:BHT98 BGN99:BGY100 AXM96:AXX98 AWR99:AXC100 ANQ96:AOB98 AMV99:ANG100 ADU96:AEF98 ACZ99:ADK100 TY96:UJ98 TD99:TO100 KC96:KN98 JH99: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4" t="s">
        <v>581</v>
      </c>
      <c r="BA1" s="1324"/>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718</v>
      </c>
      <c r="AC2" s="44" t="s">
        <v>310</v>
      </c>
      <c r="AD2" s="209" t="s">
        <v>310</v>
      </c>
      <c r="AF2" s="45" t="s">
        <v>36</v>
      </c>
      <c r="AH2" s="143" t="s">
        <v>342</v>
      </c>
      <c r="AI2" s="143" t="s">
        <v>342</v>
      </c>
      <c r="AK2" s="143" t="s">
        <v>346</v>
      </c>
      <c r="AM2" s="143" t="s">
        <v>356</v>
      </c>
      <c r="AP2" s="1126" t="s">
        <v>612</v>
      </c>
      <c r="AQ2" s="1034" t="s">
        <v>614</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c r="AC3" s="44" t="s">
        <v>311</v>
      </c>
      <c r="AD3" s="209" t="s">
        <v>311</v>
      </c>
      <c r="AF3" s="45" t="s">
        <v>37</v>
      </c>
      <c r="AH3" s="143" t="s">
        <v>365</v>
      </c>
      <c r="AI3" s="143" t="s">
        <v>344</v>
      </c>
      <c r="AK3" s="143" t="s">
        <v>347</v>
      </c>
      <c r="AM3" s="143" t="s">
        <v>357</v>
      </c>
      <c r="AP3" s="1126" t="s">
        <v>771</v>
      </c>
      <c r="AQ3" s="1034" t="s">
        <v>761</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6" t="s">
        <v>770</v>
      </c>
      <c r="AQ4" s="1034" t="s">
        <v>615</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6" t="s">
        <v>613</v>
      </c>
      <c r="AQ5" s="1034" t="s">
        <v>616</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6" t="s">
        <v>614</v>
      </c>
      <c r="AQ6" s="1034" t="s">
        <v>619</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6" t="s">
        <v>761</v>
      </c>
      <c r="AQ7" s="1034" t="s">
        <v>618</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6" t="s">
        <v>615</v>
      </c>
      <c r="AQ8" s="1034" t="s">
        <v>617</v>
      </c>
      <c r="AU8" s="220" t="s">
        <v>383</v>
      </c>
      <c r="AW8" s="409" t="s">
        <v>556</v>
      </c>
      <c r="AX8" s="410" t="s">
        <v>556</v>
      </c>
      <c r="AZ8" s="146" t="s">
        <v>691</v>
      </c>
      <c r="BA8" s="179" t="s">
        <v>690</v>
      </c>
    </row>
    <row r="9" spans="1:55" ht="11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6" t="s">
        <v>616</v>
      </c>
      <c r="AQ9" s="1034" t="s">
        <v>612</v>
      </c>
      <c r="AW9" s="409" t="s">
        <v>557</v>
      </c>
      <c r="AX9" s="410" t="s">
        <v>557</v>
      </c>
      <c r="AZ9" s="146" t="s">
        <v>768</v>
      </c>
      <c r="BA9" s="179" t="s">
        <v>602</v>
      </c>
    </row>
    <row r="10" spans="1:55" ht="56.25">
      <c r="A10" s="6" t="s">
        <v>109</v>
      </c>
      <c r="B10" s="44">
        <v>2008</v>
      </c>
      <c r="E10" s="143" t="s">
        <v>194</v>
      </c>
      <c r="F10" s="147"/>
      <c r="I10" s="143" t="s">
        <v>208</v>
      </c>
      <c r="O10" s="544" t="s">
        <v>650</v>
      </c>
      <c r="V10" s="1040" t="s">
        <v>208</v>
      </c>
      <c r="W10" s="1037"/>
      <c r="X10" s="1035" t="s">
        <v>618</v>
      </c>
      <c r="Y10" s="1036" t="s">
        <v>685</v>
      </c>
      <c r="Z10" s="208"/>
      <c r="AP10" s="1126" t="s">
        <v>619</v>
      </c>
      <c r="AQ10" s="1034" t="s">
        <v>771</v>
      </c>
      <c r="AW10" s="409" t="s">
        <v>558</v>
      </c>
      <c r="AX10" s="410" t="s">
        <v>558</v>
      </c>
    </row>
    <row r="11" spans="1:55" ht="33.75">
      <c r="A11" s="6" t="s">
        <v>110</v>
      </c>
      <c r="B11" s="44">
        <v>2009</v>
      </c>
      <c r="E11" s="143" t="s">
        <v>195</v>
      </c>
      <c r="F11" s="147"/>
      <c r="I11" s="143" t="s">
        <v>209</v>
      </c>
      <c r="O11" s="527" t="s">
        <v>651</v>
      </c>
      <c r="V11" s="1039" t="s">
        <v>209</v>
      </c>
      <c r="W11" s="461"/>
      <c r="X11" s="460" t="s">
        <v>619</v>
      </c>
      <c r="Y11" s="752" t="s">
        <v>673</v>
      </c>
      <c r="Z11" s="208"/>
      <c r="AP11" s="1126" t="s">
        <v>618</v>
      </c>
      <c r="AQ11" s="741" t="s">
        <v>770</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6"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2180</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5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0</v>
      </c>
    </row>
    <row r="47" spans="1:1">
      <c r="A47" s="1033">
        <f>IF('Форма 4.2.2 | Т-ТН'!$M$24="",1,0)</f>
        <v>0</v>
      </c>
    </row>
    <row r="48" spans="1:1">
      <c r="A48" s="1033">
        <f>IF('Форма 4.2.2 | Т-ТН'!$R$24="",1,0)</f>
        <v>0</v>
      </c>
    </row>
    <row r="49" spans="1:1">
      <c r="A49" s="1033">
        <f>IF('Форма 4.2.2 | Т-ТН'!$T$24="",1,0)</f>
        <v>0</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1">
        <f>IF('Форма 4.7'!$F$17="",1,0)</f>
        <v>0</v>
      </c>
    </row>
    <row r="109" spans="1:1">
      <c r="A109" s="1101">
        <f>IF('Форма 4.7'!$E$17="",1,0)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IF('Форма 4.2.2 | Т-ТН'!$O$24="",1,0)</f>
        <v>0</v>
      </c>
    </row>
    <row r="118" spans="1:1">
      <c r="A118" s="1101">
        <f>IF('Форма 4.2.2 | Т-ТН'!$O$27="",1,0)</f>
        <v>0</v>
      </c>
    </row>
    <row r="119" spans="1:1">
      <c r="A119" s="1101">
        <f>IF('Форма 4.2.2 | Т-ТН'!$M$28="",1,0)</f>
        <v>0</v>
      </c>
    </row>
    <row r="120" spans="1:1">
      <c r="A120" s="1101">
        <f>IF('Форма 4.2.2 | Т-ТН'!$O$28="",1,0)</f>
        <v>0</v>
      </c>
    </row>
    <row r="121" spans="1:1">
      <c r="A121" s="1101">
        <f>IF('Форма 4.2.2 | Т-ТН'!$R$28="",1,0)</f>
        <v>0</v>
      </c>
    </row>
    <row r="122" spans="1:1">
      <c r="A122" s="1101">
        <f>IF('Форма 4.2.2 | Т-ТН'!$T$28="",1,0)</f>
        <v>0</v>
      </c>
    </row>
    <row r="123" spans="1:1">
      <c r="A123" s="1101">
        <f>IF('Форма 4.2.2 | Т-ТН'!$S$28="",1,0)</f>
        <v>0</v>
      </c>
    </row>
    <row r="124" spans="1:1">
      <c r="A124" s="1101">
        <f>IF('Форма 4.2.2 | Т-ТН'!$U$28="",1,0)</f>
        <v>0</v>
      </c>
    </row>
    <row r="125" spans="1:1">
      <c r="A125" s="1101">
        <f>IF('Форма 4.2.2 | Т-ТН'!$Y$24="",1,0)</f>
        <v>0</v>
      </c>
    </row>
    <row r="126" spans="1:1">
      <c r="A126" s="1101">
        <f>IF('Форма 4.2.2 | Т-ТН'!$AA$24="",1,0)</f>
        <v>0</v>
      </c>
    </row>
    <row r="127" spans="1:1">
      <c r="A127" s="1101">
        <f>IF('Форма 4.2.2 | Т-ТН'!$V$24="",1,0)</f>
        <v>0</v>
      </c>
    </row>
    <row r="128" spans="1:1">
      <c r="A128" s="1101">
        <f>IF('Форма 4.2.2 | Т-ТН'!$Z$24="",1,0)</f>
        <v>0</v>
      </c>
    </row>
    <row r="129" spans="1:1">
      <c r="A129" s="1101">
        <f>IF('Форма 4.2.2 | Т-ТН'!$AB$24="",1,0)</f>
        <v>0</v>
      </c>
    </row>
    <row r="130" spans="1:1">
      <c r="A130" s="1101">
        <f>IF('Форма 4.2.2 | Т-ТН'!$Y$28="",1,0)</f>
        <v>0</v>
      </c>
    </row>
    <row r="131" spans="1:1">
      <c r="A131" s="1101">
        <f>IF('Форма 4.2.2 | Т-ТН'!$AA$28="",1,0)</f>
        <v>0</v>
      </c>
    </row>
    <row r="132" spans="1:1">
      <c r="A132" s="1101">
        <f>IF('Форма 4.2.2 | Т-ТН'!$V$28="",1,0)</f>
        <v>0</v>
      </c>
    </row>
    <row r="133" spans="1:1">
      <c r="A133" s="1101">
        <f>IF('Форма 4.2.2 | Т-ТН'!$Z$28="",1,0)</f>
        <v>0</v>
      </c>
    </row>
    <row r="134" spans="1:1">
      <c r="A134" s="1101">
        <f>IF('Форма 4.2.2 | Т-ТН'!$AB$28="",1,0)</f>
        <v>0</v>
      </c>
    </row>
    <row r="135" spans="1:1">
      <c r="A135" s="1101">
        <f>IF('Форма 4.2.2 | Т-ТН'!$AF$24="",1,0)</f>
        <v>0</v>
      </c>
    </row>
    <row r="136" spans="1:1">
      <c r="A136" s="1101">
        <f>IF('Форма 4.2.2 | Т-ТН'!$AH$24="",1,0)</f>
        <v>0</v>
      </c>
    </row>
    <row r="137" spans="1:1">
      <c r="A137" s="1101">
        <f>IF('Форма 4.2.2 | Т-ТН'!$AC$24="",1,0)</f>
        <v>0</v>
      </c>
    </row>
    <row r="138" spans="1:1">
      <c r="A138" s="1101">
        <f>IF('Форма 4.2.2 | Т-ТН'!$AG$24="",1,0)</f>
        <v>0</v>
      </c>
    </row>
    <row r="139" spans="1:1">
      <c r="A139" s="1101">
        <f>IF('Форма 4.2.2 | Т-ТН'!$AI$24="",1,0)</f>
        <v>0</v>
      </c>
    </row>
    <row r="140" spans="1:1">
      <c r="A140" s="1101">
        <f>IF('Форма 4.2.2 | Т-ТН'!$AF$28="",1,0)</f>
        <v>0</v>
      </c>
    </row>
    <row r="141" spans="1:1">
      <c r="A141" s="1101">
        <f>IF('Форма 4.2.2 | Т-ТН'!$AH$28="",1,0)</f>
        <v>0</v>
      </c>
    </row>
    <row r="142" spans="1:1">
      <c r="A142" s="1101">
        <f>IF('Форма 4.2.2 | Т-ТН'!$AC$28="",1,0)</f>
        <v>0</v>
      </c>
    </row>
    <row r="143" spans="1:1">
      <c r="A143" s="1101">
        <f>IF('Форма 4.2.2 | Т-ТН'!$AG$28="",1,0)</f>
        <v>0</v>
      </c>
    </row>
    <row r="144" spans="1:1">
      <c r="A144" s="1101">
        <f>IF('Форма 4.2.2 | Т-ТН'!$AI$28="",1,0)</f>
        <v>0</v>
      </c>
    </row>
    <row r="145" spans="1:1">
      <c r="A145" s="1101">
        <f>IF('Форма 4.2.2 | Т-ТН'!$AM$24="",1,0)</f>
        <v>0</v>
      </c>
    </row>
    <row r="146" spans="1:1">
      <c r="A146" s="1101">
        <f>IF('Форма 4.2.2 | Т-ТН'!$AO$24="",1,0)</f>
        <v>0</v>
      </c>
    </row>
    <row r="147" spans="1:1">
      <c r="A147" s="1101">
        <f>IF('Форма 4.2.2 | Т-ТН'!$AJ$24="",1,0)</f>
        <v>0</v>
      </c>
    </row>
    <row r="148" spans="1:1">
      <c r="A148" s="1101">
        <f>IF('Форма 4.2.2 | Т-ТН'!$AN$24="",1,0)</f>
        <v>0</v>
      </c>
    </row>
    <row r="149" spans="1:1">
      <c r="A149" s="1101">
        <f>IF('Форма 4.2.2 | Т-ТН'!$AP$24="",1,0)</f>
        <v>0</v>
      </c>
    </row>
    <row r="150" spans="1:1">
      <c r="A150" s="1101">
        <f>IF('Форма 4.2.2 | Т-ТН'!$AM$28="",1,0)</f>
        <v>0</v>
      </c>
    </row>
    <row r="151" spans="1:1">
      <c r="A151" s="1101">
        <f>IF('Форма 4.2.2 | Т-ТН'!$AO$28="",1,0)</f>
        <v>0</v>
      </c>
    </row>
    <row r="152" spans="1:1">
      <c r="A152" s="1101">
        <f>IF('Форма 4.2.2 | Т-ТН'!$AJ$28="",1,0)</f>
        <v>0</v>
      </c>
    </row>
    <row r="153" spans="1:1">
      <c r="A153" s="1101">
        <f>IF('Форма 4.2.2 | Т-ТН'!$AN$28="",1,0)</f>
        <v>0</v>
      </c>
    </row>
    <row r="154" spans="1:1">
      <c r="A154" s="1101">
        <f>IF('Форма 4.2.2 | Т-ТН'!$AP$28="",1,0)</f>
        <v>0</v>
      </c>
    </row>
    <row r="155" spans="1:1">
      <c r="A155" s="1101">
        <f>IF('Форма 4.7'!$E$13="",1,0)</f>
        <v>0</v>
      </c>
    </row>
    <row r="156" spans="1:1">
      <c r="A156" s="1101">
        <f>IF('Форма 4.7'!$F$13="",1,0)</f>
        <v>0</v>
      </c>
    </row>
    <row r="157" spans="1:1">
      <c r="A157" s="1101">
        <f>IF('Форма 4.7'!$E$14="",1,0)</f>
        <v>0</v>
      </c>
    </row>
    <row r="158" spans="1:1">
      <c r="A158" s="1101">
        <f>IF('Форма 4.7'!$F$14="",1,0)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1466</v>
      </c>
      <c r="C2" s="1126" t="s">
        <v>1467</v>
      </c>
    </row>
    <row r="3" spans="1:3">
      <c r="A3" s="1126">
        <v>4190415</v>
      </c>
      <c r="B3" s="1126" t="s">
        <v>1468</v>
      </c>
      <c r="C3" s="1126" t="s">
        <v>1467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1489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22"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28792378</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8" t="s">
        <v>769</v>
      </c>
      <c r="F5" s="1149"/>
      <c r="G5" s="434"/>
      <c r="J5" s="309"/>
    </row>
    <row r="6" spans="1:12" s="371" customFormat="1" ht="6">
      <c r="A6" s="365"/>
      <c r="B6" s="366"/>
      <c r="C6" s="367"/>
      <c r="D6" s="368"/>
      <c r="E6" s="373"/>
      <c r="F6" s="374"/>
      <c r="G6" s="375"/>
      <c r="I6" s="372"/>
    </row>
    <row r="7" spans="1:12" ht="27">
      <c r="D7" s="24"/>
      <c r="E7" s="25" t="s">
        <v>52</v>
      </c>
      <c r="F7" s="328" t="s">
        <v>152</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20" t="s">
        <v>1469</v>
      </c>
      <c r="G11" s="380"/>
    </row>
    <row r="12" spans="1:12" ht="27">
      <c r="D12" s="24"/>
      <c r="E12" s="81" t="s">
        <v>473</v>
      </c>
      <c r="F12" s="1120" t="s">
        <v>1470</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1474</v>
      </c>
      <c r="G15" s="382"/>
    </row>
    <row r="16" spans="1:12" ht="27">
      <c r="D16" s="24"/>
      <c r="E16" s="81" t="s">
        <v>599</v>
      </c>
      <c r="F16" s="330" t="s">
        <v>1475</v>
      </c>
      <c r="G16" s="382"/>
    </row>
    <row r="17" spans="1:9" ht="19.5">
      <c r="D17" s="24"/>
      <c r="E17" s="25"/>
      <c r="F17" s="444" t="s">
        <v>607</v>
      </c>
      <c r="G17" s="21"/>
    </row>
    <row r="18" spans="1:9" ht="27">
      <c r="D18" s="24"/>
      <c r="E18" s="81" t="s">
        <v>502</v>
      </c>
      <c r="F18" s="329" t="s">
        <v>1476</v>
      </c>
      <c r="G18" s="382"/>
    </row>
    <row r="19" spans="1:9" ht="27">
      <c r="D19" s="24"/>
      <c r="E19" s="81" t="s">
        <v>596</v>
      </c>
      <c r="F19" s="330" t="s">
        <v>1479</v>
      </c>
      <c r="G19" s="382"/>
    </row>
    <row r="20" spans="1:9" ht="27">
      <c r="D20" s="24"/>
      <c r="E20" s="81" t="s">
        <v>595</v>
      </c>
      <c r="F20" s="329" t="s">
        <v>1477</v>
      </c>
      <c r="G20" s="382"/>
    </row>
    <row r="21" spans="1:9" ht="27">
      <c r="D21" s="24"/>
      <c r="E21" s="81" t="s">
        <v>501</v>
      </c>
      <c r="F21" s="329" t="s">
        <v>1478</v>
      </c>
      <c r="G21" s="382"/>
    </row>
    <row r="22" spans="1:9" ht="19.5">
      <c r="D22" s="24"/>
      <c r="E22" s="25"/>
      <c r="F22" s="444" t="s">
        <v>608</v>
      </c>
      <c r="G22" s="21"/>
    </row>
    <row r="23" spans="1:9" ht="27">
      <c r="D23" s="24"/>
      <c r="E23" s="81" t="s">
        <v>611</v>
      </c>
      <c r="F23" s="329" t="s">
        <v>1480</v>
      </c>
      <c r="G23" s="382"/>
    </row>
    <row r="24" spans="1:9" ht="27">
      <c r="D24" s="24"/>
      <c r="E24" s="81" t="s">
        <v>610</v>
      </c>
      <c r="F24" s="330" t="s">
        <v>1474</v>
      </c>
      <c r="G24" s="382"/>
    </row>
    <row r="25" spans="1:9" ht="27">
      <c r="D25" s="24"/>
      <c r="E25" s="81" t="s">
        <v>609</v>
      </c>
      <c r="F25" s="329" t="s">
        <v>1481</v>
      </c>
      <c r="G25" s="382"/>
    </row>
    <row r="26" spans="1:9" ht="27">
      <c r="D26" s="24"/>
      <c r="E26" s="81" t="s">
        <v>501</v>
      </c>
      <c r="F26" s="329" t="s">
        <v>1478</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1472</v>
      </c>
      <c r="G29" s="381"/>
    </row>
    <row r="30" spans="1:9" ht="27" hidden="1">
      <c r="C30" s="28"/>
      <c r="D30" s="29"/>
      <c r="E30" s="52" t="s">
        <v>203</v>
      </c>
      <c r="F30" s="332"/>
      <c r="G30" s="381"/>
    </row>
    <row r="31" spans="1:9" ht="27">
      <c r="C31" s="28"/>
      <c r="D31" s="29"/>
      <c r="E31" s="30" t="s">
        <v>53</v>
      </c>
      <c r="F31" s="331" t="s">
        <v>1473</v>
      </c>
      <c r="G31" s="381"/>
    </row>
    <row r="32" spans="1:9" ht="27">
      <c r="C32" s="28"/>
      <c r="D32" s="29"/>
      <c r="E32" s="30" t="s">
        <v>54</v>
      </c>
      <c r="F32" s="331" t="s">
        <v>1471</v>
      </c>
      <c r="G32" s="381"/>
      <c r="H32" s="31"/>
    </row>
    <row r="33" spans="1:9" s="371" customFormat="1" ht="6">
      <c r="A33" s="376"/>
      <c r="B33" s="366"/>
      <c r="C33" s="367"/>
      <c r="D33" s="377"/>
      <c r="E33" s="373"/>
      <c r="F33" s="378"/>
      <c r="G33" s="379"/>
      <c r="I33" s="372"/>
    </row>
    <row r="34" spans="1:9" ht="27">
      <c r="A34" s="199"/>
      <c r="D34" s="26"/>
      <c r="E34" s="798" t="s">
        <v>723</v>
      </c>
      <c r="F34" s="1121"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9" t="s">
        <v>1482</v>
      </c>
      <c r="G40" s="380"/>
    </row>
    <row r="41" spans="1:9" ht="27">
      <c r="A41" s="201"/>
      <c r="B41" s="92"/>
      <c r="D41" s="33"/>
      <c r="E41" s="41" t="s">
        <v>547</v>
      </c>
      <c r="F41" s="329" t="s">
        <v>1483</v>
      </c>
      <c r="G41" s="380"/>
    </row>
    <row r="42" spans="1:9" ht="19.5">
      <c r="D42" s="24"/>
      <c r="E42" s="25"/>
      <c r="F42" s="444" t="s">
        <v>578</v>
      </c>
      <c r="G42" s="21"/>
    </row>
    <row r="43" spans="1:9" ht="27">
      <c r="A43" s="201"/>
      <c r="D43" s="21"/>
      <c r="E43" s="442" t="s">
        <v>87</v>
      </c>
      <c r="F43" s="448" t="s">
        <v>1484</v>
      </c>
      <c r="G43" s="380"/>
    </row>
    <row r="44" spans="1:9" ht="27">
      <c r="A44" s="201"/>
      <c r="B44" s="92"/>
      <c r="D44" s="33"/>
      <c r="E44" s="442" t="s">
        <v>88</v>
      </c>
      <c r="F44" s="448" t="s">
        <v>1485</v>
      </c>
      <c r="G44" s="380"/>
    </row>
    <row r="45" spans="1:9" ht="27">
      <c r="A45" s="201"/>
      <c r="B45" s="92"/>
      <c r="D45" s="33"/>
      <c r="E45" s="442" t="s">
        <v>579</v>
      </c>
      <c r="F45" s="448" t="s">
        <v>1486</v>
      </c>
      <c r="G45" s="380"/>
    </row>
    <row r="46" spans="1:9" ht="27">
      <c r="D46" s="24"/>
      <c r="E46" s="443" t="s">
        <v>580</v>
      </c>
      <c r="F46" s="448" t="s">
        <v>1487</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algorithmName="SHA-512" hashValue="NT6DdrwrmS3aa7shn9TaBl4yt5M3I0Hqb9tYmq82L35aQb+6FLBE6kyjohCG9ni5C+tn5IUg7KJOfwowUNgTag==" saltValue="VBuDPD2lqEh44s9m4r9rDg=="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1456</v>
      </c>
    </row>
    <row r="3" spans="1:2">
      <c r="A3" s="1126">
        <v>4190065</v>
      </c>
      <c r="B3" s="1126" t="s">
        <v>1457</v>
      </c>
    </row>
    <row r="4" spans="1:2">
      <c r="A4" s="1126">
        <v>4190066</v>
      </c>
      <c r="B4" s="1126" t="s">
        <v>1458</v>
      </c>
    </row>
    <row r="5" spans="1:2">
      <c r="A5" s="1126">
        <v>4190067</v>
      </c>
      <c r="B5" s="1126" t="s">
        <v>1459</v>
      </c>
    </row>
    <row r="6" spans="1:2">
      <c r="A6" s="1126">
        <v>4190068</v>
      </c>
      <c r="B6" s="1126" t="s">
        <v>1460</v>
      </c>
    </row>
    <row r="7" spans="1:2">
      <c r="A7" s="1126">
        <v>4190069</v>
      </c>
      <c r="B7" s="1126" t="s">
        <v>1461</v>
      </c>
    </row>
    <row r="8" spans="1:2">
      <c r="A8" s="1126">
        <v>4190070</v>
      </c>
      <c r="B8" s="1126" t="s">
        <v>1462</v>
      </c>
    </row>
    <row r="9" spans="1:2">
      <c r="A9" s="1126">
        <v>4190071</v>
      </c>
      <c r="B9" s="1126" t="s">
        <v>1463</v>
      </c>
    </row>
    <row r="10" spans="1:2">
      <c r="A10" s="1126">
        <v>4190072</v>
      </c>
      <c r="B10" s="1126" t="s">
        <v>1464</v>
      </c>
    </row>
    <row r="11" spans="1:2">
      <c r="A11" s="1126">
        <v>4190073</v>
      </c>
      <c r="B11" s="1126" t="s">
        <v>1465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1455</v>
      </c>
      <c r="B1" s="5" t="s">
        <v>1516</v>
      </c>
      <c r="C1" s="5" t="s">
        <v>1517</v>
      </c>
      <c r="D1" s="5" t="s">
        <v>1518</v>
      </c>
      <c r="E1" s="5" t="s">
        <v>1519</v>
      </c>
      <c r="F1" s="5" t="s">
        <v>1520</v>
      </c>
      <c r="G1" s="5" t="s">
        <v>1521</v>
      </c>
      <c r="H1" s="5" t="s">
        <v>1522</v>
      </c>
      <c r="I1" s="5" t="s">
        <v>1523</v>
      </c>
    </row>
    <row r="2" spans="1:10">
      <c r="A2" s="5">
        <v>1</v>
      </c>
      <c r="B2" s="5" t="s">
        <v>1524</v>
      </c>
      <c r="C2" s="5" t="s">
        <v>152</v>
      </c>
      <c r="D2" s="5" t="s">
        <v>1525</v>
      </c>
      <c r="E2" s="5" t="s">
        <v>1526</v>
      </c>
      <c r="F2" s="5" t="s">
        <v>1527</v>
      </c>
      <c r="G2" s="5" t="s">
        <v>1528</v>
      </c>
      <c r="H2" s="5" t="s">
        <v>1529</v>
      </c>
      <c r="J2" s="5" t="s">
        <v>2179</v>
      </c>
    </row>
    <row r="3" spans="1:10">
      <c r="A3" s="5">
        <v>2</v>
      </c>
      <c r="B3" s="5" t="s">
        <v>1524</v>
      </c>
      <c r="C3" s="5" t="s">
        <v>152</v>
      </c>
      <c r="D3" s="5" t="s">
        <v>1530</v>
      </c>
      <c r="E3" s="5" t="s">
        <v>1531</v>
      </c>
      <c r="F3" s="5" t="s">
        <v>1532</v>
      </c>
      <c r="G3" s="5" t="s">
        <v>1533</v>
      </c>
      <c r="H3" s="5" t="s">
        <v>1534</v>
      </c>
      <c r="J3" s="5" t="s">
        <v>2179</v>
      </c>
    </row>
    <row r="4" spans="1:10">
      <c r="A4" s="5">
        <v>3</v>
      </c>
      <c r="B4" s="5" t="s">
        <v>1524</v>
      </c>
      <c r="C4" s="5" t="s">
        <v>152</v>
      </c>
      <c r="D4" s="5" t="s">
        <v>1535</v>
      </c>
      <c r="E4" s="5" t="s">
        <v>1536</v>
      </c>
      <c r="F4" s="5" t="s">
        <v>1537</v>
      </c>
      <c r="G4" s="5" t="s">
        <v>1538</v>
      </c>
      <c r="J4" s="5" t="s">
        <v>2179</v>
      </c>
    </row>
    <row r="5" spans="1:10">
      <c r="A5" s="5">
        <v>4</v>
      </c>
      <c r="B5" s="5" t="s">
        <v>1524</v>
      </c>
      <c r="C5" s="5" t="s">
        <v>152</v>
      </c>
      <c r="D5" s="5" t="s">
        <v>1539</v>
      </c>
      <c r="E5" s="5" t="s">
        <v>1540</v>
      </c>
      <c r="F5" s="5" t="s">
        <v>1541</v>
      </c>
      <c r="G5" s="5" t="s">
        <v>1471</v>
      </c>
      <c r="J5" s="5" t="s">
        <v>2179</v>
      </c>
    </row>
    <row r="6" spans="1:10">
      <c r="A6" s="5">
        <v>5</v>
      </c>
      <c r="B6" s="5" t="s">
        <v>1524</v>
      </c>
      <c r="C6" s="5" t="s">
        <v>152</v>
      </c>
      <c r="D6" s="5" t="s">
        <v>1542</v>
      </c>
      <c r="E6" s="5" t="s">
        <v>1543</v>
      </c>
      <c r="F6" s="5" t="s">
        <v>1544</v>
      </c>
      <c r="G6" s="5" t="s">
        <v>1545</v>
      </c>
      <c r="J6" s="5" t="s">
        <v>2179</v>
      </c>
    </row>
    <row r="7" spans="1:10">
      <c r="A7" s="5">
        <v>6</v>
      </c>
      <c r="B7" s="5" t="s">
        <v>1524</v>
      </c>
      <c r="C7" s="5" t="s">
        <v>152</v>
      </c>
      <c r="D7" s="5" t="s">
        <v>1546</v>
      </c>
      <c r="E7" s="5" t="s">
        <v>1547</v>
      </c>
      <c r="F7" s="5" t="s">
        <v>1548</v>
      </c>
      <c r="G7" s="5" t="s">
        <v>1549</v>
      </c>
      <c r="J7" s="5" t="s">
        <v>2179</v>
      </c>
    </row>
    <row r="8" spans="1:10">
      <c r="A8" s="5">
        <v>7</v>
      </c>
      <c r="B8" s="5" t="s">
        <v>1524</v>
      </c>
      <c r="C8" s="5" t="s">
        <v>152</v>
      </c>
      <c r="D8" s="5" t="s">
        <v>1550</v>
      </c>
      <c r="E8" s="5" t="s">
        <v>1551</v>
      </c>
      <c r="F8" s="5" t="s">
        <v>1552</v>
      </c>
      <c r="G8" s="5" t="s">
        <v>1533</v>
      </c>
      <c r="H8" s="5" t="s">
        <v>1553</v>
      </c>
      <c r="J8" s="5" t="s">
        <v>2179</v>
      </c>
    </row>
    <row r="9" spans="1:10">
      <c r="A9" s="5">
        <v>8</v>
      </c>
      <c r="B9" s="5" t="s">
        <v>1524</v>
      </c>
      <c r="C9" s="5" t="s">
        <v>152</v>
      </c>
      <c r="D9" s="5" t="s">
        <v>1554</v>
      </c>
      <c r="E9" s="5" t="s">
        <v>1555</v>
      </c>
      <c r="F9" s="5" t="s">
        <v>1556</v>
      </c>
      <c r="G9" s="5" t="s">
        <v>1538</v>
      </c>
      <c r="J9" s="5" t="s">
        <v>2179</v>
      </c>
    </row>
    <row r="10" spans="1:10">
      <c r="A10" s="5">
        <v>9</v>
      </c>
      <c r="B10" s="5" t="s">
        <v>1524</v>
      </c>
      <c r="C10" s="5" t="s">
        <v>152</v>
      </c>
      <c r="D10" s="5" t="s">
        <v>1557</v>
      </c>
      <c r="E10" s="5" t="s">
        <v>1558</v>
      </c>
      <c r="F10" s="5" t="s">
        <v>1559</v>
      </c>
      <c r="G10" s="5" t="s">
        <v>1538</v>
      </c>
      <c r="J10" s="5" t="s">
        <v>2179</v>
      </c>
    </row>
    <row r="11" spans="1:10">
      <c r="A11" s="5">
        <v>10</v>
      </c>
      <c r="B11" s="5" t="s">
        <v>1524</v>
      </c>
      <c r="C11" s="5" t="s">
        <v>152</v>
      </c>
      <c r="D11" s="5" t="s">
        <v>1560</v>
      </c>
      <c r="E11" s="5" t="s">
        <v>1561</v>
      </c>
      <c r="F11" s="5" t="s">
        <v>1562</v>
      </c>
      <c r="G11" s="5" t="s">
        <v>1563</v>
      </c>
      <c r="J11" s="5" t="s">
        <v>2179</v>
      </c>
    </row>
    <row r="12" spans="1:10">
      <c r="A12" s="5">
        <v>11</v>
      </c>
      <c r="B12" s="5" t="s">
        <v>1524</v>
      </c>
      <c r="C12" s="5" t="s">
        <v>152</v>
      </c>
      <c r="D12" s="5" t="s">
        <v>1564</v>
      </c>
      <c r="E12" s="5" t="s">
        <v>1565</v>
      </c>
      <c r="F12" s="5" t="s">
        <v>1566</v>
      </c>
      <c r="G12" s="5" t="s">
        <v>1538</v>
      </c>
      <c r="J12" s="5" t="s">
        <v>2179</v>
      </c>
    </row>
    <row r="13" spans="1:10">
      <c r="A13" s="5">
        <v>12</v>
      </c>
      <c r="B13" s="5" t="s">
        <v>1524</v>
      </c>
      <c r="C13" s="5" t="s">
        <v>152</v>
      </c>
      <c r="D13" s="5" t="s">
        <v>1567</v>
      </c>
      <c r="E13" s="5" t="s">
        <v>1568</v>
      </c>
      <c r="F13" s="5" t="s">
        <v>1569</v>
      </c>
      <c r="G13" s="5" t="s">
        <v>1570</v>
      </c>
      <c r="J13" s="5" t="s">
        <v>2179</v>
      </c>
    </row>
    <row r="14" spans="1:10">
      <c r="A14" s="5">
        <v>13</v>
      </c>
      <c r="B14" s="5" t="s">
        <v>1524</v>
      </c>
      <c r="C14" s="5" t="s">
        <v>152</v>
      </c>
      <c r="D14" s="5" t="s">
        <v>1571</v>
      </c>
      <c r="E14" s="5" t="s">
        <v>1572</v>
      </c>
      <c r="F14" s="5" t="s">
        <v>1573</v>
      </c>
      <c r="G14" s="5" t="s">
        <v>1574</v>
      </c>
      <c r="J14" s="5" t="s">
        <v>2179</v>
      </c>
    </row>
    <row r="15" spans="1:10">
      <c r="A15" s="5">
        <v>14</v>
      </c>
      <c r="B15" s="5" t="s">
        <v>1524</v>
      </c>
      <c r="C15" s="5" t="s">
        <v>152</v>
      </c>
      <c r="D15" s="5" t="s">
        <v>1575</v>
      </c>
      <c r="E15" s="5" t="s">
        <v>1576</v>
      </c>
      <c r="F15" s="5" t="s">
        <v>1577</v>
      </c>
      <c r="G15" s="5" t="s">
        <v>1578</v>
      </c>
      <c r="H15" s="5" t="s">
        <v>1579</v>
      </c>
      <c r="J15" s="5" t="s">
        <v>2179</v>
      </c>
    </row>
    <row r="16" spans="1:10">
      <c r="A16" s="5">
        <v>15</v>
      </c>
      <c r="B16" s="5" t="s">
        <v>1524</v>
      </c>
      <c r="C16" s="5" t="s">
        <v>152</v>
      </c>
      <c r="D16" s="5" t="s">
        <v>1580</v>
      </c>
      <c r="E16" s="5" t="s">
        <v>1581</v>
      </c>
      <c r="F16" s="5" t="s">
        <v>1582</v>
      </c>
      <c r="G16" s="5" t="s">
        <v>1583</v>
      </c>
      <c r="J16" s="5" t="s">
        <v>2179</v>
      </c>
    </row>
    <row r="17" spans="1:10">
      <c r="A17" s="5">
        <v>16</v>
      </c>
      <c r="B17" s="5" t="s">
        <v>1524</v>
      </c>
      <c r="C17" s="5" t="s">
        <v>152</v>
      </c>
      <c r="D17" s="5" t="s">
        <v>1584</v>
      </c>
      <c r="E17" s="5" t="s">
        <v>1585</v>
      </c>
      <c r="F17" s="5" t="s">
        <v>1586</v>
      </c>
      <c r="G17" s="5" t="s">
        <v>1587</v>
      </c>
      <c r="J17" s="5" t="s">
        <v>2179</v>
      </c>
    </row>
    <row r="18" spans="1:10">
      <c r="A18" s="5">
        <v>17</v>
      </c>
      <c r="B18" s="5" t="s">
        <v>1524</v>
      </c>
      <c r="C18" s="5" t="s">
        <v>152</v>
      </c>
      <c r="D18" s="5" t="s">
        <v>1588</v>
      </c>
      <c r="E18" s="5" t="s">
        <v>1589</v>
      </c>
      <c r="F18" s="5" t="s">
        <v>1577</v>
      </c>
      <c r="G18" s="5" t="s">
        <v>1590</v>
      </c>
      <c r="J18" s="5" t="s">
        <v>2179</v>
      </c>
    </row>
    <row r="19" spans="1:10">
      <c r="A19" s="5">
        <v>18</v>
      </c>
      <c r="B19" s="5" t="s">
        <v>1524</v>
      </c>
      <c r="C19" s="5" t="s">
        <v>152</v>
      </c>
      <c r="D19" s="5" t="s">
        <v>1591</v>
      </c>
      <c r="E19" s="5" t="s">
        <v>1592</v>
      </c>
      <c r="F19" s="5" t="s">
        <v>1593</v>
      </c>
      <c r="G19" s="5" t="s">
        <v>1594</v>
      </c>
      <c r="J19" s="5" t="s">
        <v>2179</v>
      </c>
    </row>
    <row r="20" spans="1:10">
      <c r="A20" s="5">
        <v>19</v>
      </c>
      <c r="B20" s="5" t="s">
        <v>1524</v>
      </c>
      <c r="C20" s="5" t="s">
        <v>152</v>
      </c>
      <c r="D20" s="5" t="s">
        <v>1595</v>
      </c>
      <c r="E20" s="5" t="s">
        <v>1596</v>
      </c>
      <c r="F20" s="5" t="s">
        <v>1597</v>
      </c>
      <c r="G20" s="5" t="s">
        <v>1598</v>
      </c>
      <c r="J20" s="5" t="s">
        <v>2179</v>
      </c>
    </row>
    <row r="21" spans="1:10">
      <c r="A21" s="5">
        <v>20</v>
      </c>
      <c r="B21" s="5" t="s">
        <v>1524</v>
      </c>
      <c r="C21" s="5" t="s">
        <v>152</v>
      </c>
      <c r="D21" s="5" t="s">
        <v>1599</v>
      </c>
      <c r="E21" s="5" t="s">
        <v>1600</v>
      </c>
      <c r="F21" s="5" t="s">
        <v>1601</v>
      </c>
      <c r="G21" s="5" t="s">
        <v>1602</v>
      </c>
      <c r="J21" s="5" t="s">
        <v>2179</v>
      </c>
    </row>
    <row r="22" spans="1:10">
      <c r="A22" s="5">
        <v>21</v>
      </c>
      <c r="B22" s="5" t="s">
        <v>1524</v>
      </c>
      <c r="C22" s="5" t="s">
        <v>152</v>
      </c>
      <c r="D22" s="5" t="s">
        <v>1603</v>
      </c>
      <c r="E22" s="5" t="s">
        <v>1604</v>
      </c>
      <c r="F22" s="5" t="s">
        <v>1605</v>
      </c>
      <c r="G22" s="5" t="s">
        <v>1606</v>
      </c>
      <c r="J22" s="5" t="s">
        <v>2179</v>
      </c>
    </row>
    <row r="23" spans="1:10">
      <c r="A23" s="5">
        <v>22</v>
      </c>
      <c r="B23" s="5" t="s">
        <v>1524</v>
      </c>
      <c r="C23" s="5" t="s">
        <v>152</v>
      </c>
      <c r="D23" s="5" t="s">
        <v>1607</v>
      </c>
      <c r="E23" s="5" t="s">
        <v>1608</v>
      </c>
      <c r="F23" s="5" t="s">
        <v>1609</v>
      </c>
      <c r="G23" s="5" t="s">
        <v>1574</v>
      </c>
      <c r="H23" s="5" t="s">
        <v>1553</v>
      </c>
      <c r="J23" s="5" t="s">
        <v>2179</v>
      </c>
    </row>
    <row r="24" spans="1:10">
      <c r="A24" s="5">
        <v>23</v>
      </c>
      <c r="B24" s="5" t="s">
        <v>1524</v>
      </c>
      <c r="C24" s="5" t="s">
        <v>152</v>
      </c>
      <c r="D24" s="5" t="s">
        <v>1610</v>
      </c>
      <c r="E24" s="5" t="s">
        <v>1611</v>
      </c>
      <c r="F24" s="5" t="s">
        <v>1612</v>
      </c>
      <c r="G24" s="5" t="s">
        <v>1583</v>
      </c>
      <c r="J24" s="5" t="s">
        <v>2179</v>
      </c>
    </row>
    <row r="25" spans="1:10">
      <c r="A25" s="5">
        <v>24</v>
      </c>
      <c r="B25" s="5" t="s">
        <v>1524</v>
      </c>
      <c r="C25" s="5" t="s">
        <v>152</v>
      </c>
      <c r="D25" s="5" t="s">
        <v>1613</v>
      </c>
      <c r="E25" s="5" t="s">
        <v>1614</v>
      </c>
      <c r="F25" s="5" t="s">
        <v>1615</v>
      </c>
      <c r="G25" s="5" t="s">
        <v>1616</v>
      </c>
      <c r="J25" s="5" t="s">
        <v>2179</v>
      </c>
    </row>
    <row r="26" spans="1:10">
      <c r="A26" s="5">
        <v>25</v>
      </c>
      <c r="B26" s="5" t="s">
        <v>1524</v>
      </c>
      <c r="C26" s="5" t="s">
        <v>152</v>
      </c>
      <c r="D26" s="5" t="s">
        <v>1617</v>
      </c>
      <c r="E26" s="5" t="s">
        <v>1618</v>
      </c>
      <c r="F26" s="5" t="s">
        <v>1619</v>
      </c>
      <c r="G26" s="5" t="s">
        <v>1620</v>
      </c>
      <c r="J26" s="5" t="s">
        <v>2179</v>
      </c>
    </row>
    <row r="27" spans="1:10">
      <c r="A27" s="5">
        <v>26</v>
      </c>
      <c r="B27" s="5" t="s">
        <v>1524</v>
      </c>
      <c r="C27" s="5" t="s">
        <v>152</v>
      </c>
      <c r="D27" s="5" t="s">
        <v>1621</v>
      </c>
      <c r="E27" s="5" t="s">
        <v>1622</v>
      </c>
      <c r="F27" s="5" t="s">
        <v>1623</v>
      </c>
      <c r="G27" s="5" t="s">
        <v>1538</v>
      </c>
      <c r="J27" s="5" t="s">
        <v>2179</v>
      </c>
    </row>
    <row r="28" spans="1:10">
      <c r="A28" s="5">
        <v>27</v>
      </c>
      <c r="B28" s="5" t="s">
        <v>1524</v>
      </c>
      <c r="C28" s="5" t="s">
        <v>152</v>
      </c>
      <c r="D28" s="5" t="s">
        <v>1624</v>
      </c>
      <c r="E28" s="5" t="s">
        <v>1625</v>
      </c>
      <c r="F28" s="5" t="s">
        <v>1626</v>
      </c>
      <c r="G28" s="5" t="s">
        <v>1627</v>
      </c>
      <c r="J28" s="5" t="s">
        <v>2179</v>
      </c>
    </row>
    <row r="29" spans="1:10">
      <c r="A29" s="5">
        <v>28</v>
      </c>
      <c r="B29" s="5" t="s">
        <v>1524</v>
      </c>
      <c r="C29" s="5" t="s">
        <v>152</v>
      </c>
      <c r="D29" s="5" t="s">
        <v>1628</v>
      </c>
      <c r="E29" s="5" t="s">
        <v>1629</v>
      </c>
      <c r="F29" s="5" t="s">
        <v>1626</v>
      </c>
      <c r="G29" s="5" t="s">
        <v>1630</v>
      </c>
      <c r="J29" s="5" t="s">
        <v>2179</v>
      </c>
    </row>
    <row r="30" spans="1:10">
      <c r="A30" s="5">
        <v>29</v>
      </c>
      <c r="B30" s="5" t="s">
        <v>1524</v>
      </c>
      <c r="C30" s="5" t="s">
        <v>152</v>
      </c>
      <c r="D30" s="5" t="s">
        <v>1631</v>
      </c>
      <c r="E30" s="5" t="s">
        <v>1632</v>
      </c>
      <c r="F30" s="5" t="s">
        <v>1633</v>
      </c>
      <c r="G30" s="5" t="s">
        <v>1602</v>
      </c>
      <c r="J30" s="5" t="s">
        <v>2179</v>
      </c>
    </row>
    <row r="31" spans="1:10">
      <c r="A31" s="5">
        <v>30</v>
      </c>
      <c r="B31" s="5" t="s">
        <v>1524</v>
      </c>
      <c r="C31" s="5" t="s">
        <v>152</v>
      </c>
      <c r="D31" s="5" t="s">
        <v>1634</v>
      </c>
      <c r="E31" s="5" t="s">
        <v>1635</v>
      </c>
      <c r="F31" s="5" t="s">
        <v>1636</v>
      </c>
      <c r="G31" s="5" t="s">
        <v>1563</v>
      </c>
      <c r="J31" s="5" t="s">
        <v>2179</v>
      </c>
    </row>
    <row r="32" spans="1:10">
      <c r="A32" s="5">
        <v>31</v>
      </c>
      <c r="B32" s="5" t="s">
        <v>1524</v>
      </c>
      <c r="C32" s="5" t="s">
        <v>152</v>
      </c>
      <c r="D32" s="5" t="s">
        <v>1637</v>
      </c>
      <c r="E32" s="5" t="s">
        <v>1638</v>
      </c>
      <c r="F32" s="5" t="s">
        <v>1639</v>
      </c>
      <c r="G32" s="5" t="s">
        <v>1640</v>
      </c>
      <c r="J32" s="5" t="s">
        <v>2179</v>
      </c>
    </row>
    <row r="33" spans="1:10">
      <c r="A33" s="5">
        <v>32</v>
      </c>
      <c r="B33" s="5" t="s">
        <v>1524</v>
      </c>
      <c r="C33" s="5" t="s">
        <v>152</v>
      </c>
      <c r="D33" s="5" t="s">
        <v>1641</v>
      </c>
      <c r="E33" s="5" t="s">
        <v>1642</v>
      </c>
      <c r="F33" s="5" t="s">
        <v>1643</v>
      </c>
      <c r="G33" s="5" t="s">
        <v>1598</v>
      </c>
      <c r="J33" s="5" t="s">
        <v>2179</v>
      </c>
    </row>
    <row r="34" spans="1:10">
      <c r="A34" s="5">
        <v>33</v>
      </c>
      <c r="B34" s="5" t="s">
        <v>1524</v>
      </c>
      <c r="C34" s="5" t="s">
        <v>152</v>
      </c>
      <c r="D34" s="5" t="s">
        <v>1644</v>
      </c>
      <c r="E34" s="5" t="s">
        <v>1645</v>
      </c>
      <c r="F34" s="5" t="s">
        <v>1646</v>
      </c>
      <c r="G34" s="5" t="s">
        <v>1647</v>
      </c>
      <c r="J34" s="5" t="s">
        <v>2179</v>
      </c>
    </row>
    <row r="35" spans="1:10">
      <c r="A35" s="5">
        <v>34</v>
      </c>
      <c r="B35" s="5" t="s">
        <v>1524</v>
      </c>
      <c r="C35" s="5" t="s">
        <v>152</v>
      </c>
      <c r="D35" s="5" t="s">
        <v>1648</v>
      </c>
      <c r="E35" s="5" t="s">
        <v>1649</v>
      </c>
      <c r="F35" s="5" t="s">
        <v>1650</v>
      </c>
      <c r="G35" s="5" t="s">
        <v>1651</v>
      </c>
      <c r="J35" s="5" t="s">
        <v>2179</v>
      </c>
    </row>
    <row r="36" spans="1:10">
      <c r="A36" s="5">
        <v>35</v>
      </c>
      <c r="B36" s="5" t="s">
        <v>1524</v>
      </c>
      <c r="C36" s="5" t="s">
        <v>152</v>
      </c>
      <c r="D36" s="5" t="s">
        <v>1652</v>
      </c>
      <c r="E36" s="5" t="s">
        <v>1653</v>
      </c>
      <c r="F36" s="5" t="s">
        <v>1654</v>
      </c>
      <c r="G36" s="5" t="s">
        <v>1655</v>
      </c>
      <c r="J36" s="5" t="s">
        <v>2179</v>
      </c>
    </row>
    <row r="37" spans="1:10">
      <c r="A37" s="5">
        <v>36</v>
      </c>
      <c r="B37" s="5" t="s">
        <v>1524</v>
      </c>
      <c r="C37" s="5" t="s">
        <v>152</v>
      </c>
      <c r="D37" s="5" t="s">
        <v>1656</v>
      </c>
      <c r="E37" s="5" t="s">
        <v>1657</v>
      </c>
      <c r="F37" s="5" t="s">
        <v>1658</v>
      </c>
      <c r="G37" s="5" t="s">
        <v>1659</v>
      </c>
      <c r="J37" s="5" t="s">
        <v>2179</v>
      </c>
    </row>
    <row r="38" spans="1:10">
      <c r="A38" s="5">
        <v>37</v>
      </c>
      <c r="B38" s="5" t="s">
        <v>1524</v>
      </c>
      <c r="C38" s="5" t="s">
        <v>152</v>
      </c>
      <c r="D38" s="5" t="s">
        <v>1660</v>
      </c>
      <c r="E38" s="5" t="s">
        <v>1661</v>
      </c>
      <c r="F38" s="5" t="s">
        <v>1662</v>
      </c>
      <c r="G38" s="5" t="s">
        <v>1587</v>
      </c>
      <c r="H38" s="5" t="s">
        <v>1663</v>
      </c>
      <c r="J38" s="5" t="s">
        <v>2179</v>
      </c>
    </row>
    <row r="39" spans="1:10">
      <c r="A39" s="5">
        <v>38</v>
      </c>
      <c r="B39" s="5" t="s">
        <v>1524</v>
      </c>
      <c r="C39" s="5" t="s">
        <v>152</v>
      </c>
      <c r="D39" s="5" t="s">
        <v>1664</v>
      </c>
      <c r="E39" s="5" t="s">
        <v>1665</v>
      </c>
      <c r="F39" s="5" t="s">
        <v>1666</v>
      </c>
      <c r="G39" s="5" t="s">
        <v>1598</v>
      </c>
      <c r="J39" s="5" t="s">
        <v>2179</v>
      </c>
    </row>
    <row r="40" spans="1:10">
      <c r="A40" s="5">
        <v>39</v>
      </c>
      <c r="B40" s="5" t="s">
        <v>1524</v>
      </c>
      <c r="C40" s="5" t="s">
        <v>152</v>
      </c>
      <c r="D40" s="5" t="s">
        <v>1667</v>
      </c>
      <c r="E40" s="5" t="s">
        <v>1668</v>
      </c>
      <c r="F40" s="5" t="s">
        <v>1669</v>
      </c>
      <c r="G40" s="5" t="s">
        <v>1670</v>
      </c>
      <c r="J40" s="5" t="s">
        <v>2179</v>
      </c>
    </row>
    <row r="41" spans="1:10">
      <c r="A41" s="5">
        <v>40</v>
      </c>
      <c r="B41" s="5" t="s">
        <v>1524</v>
      </c>
      <c r="C41" s="5" t="s">
        <v>152</v>
      </c>
      <c r="D41" s="5" t="s">
        <v>1671</v>
      </c>
      <c r="E41" s="5" t="s">
        <v>1672</v>
      </c>
      <c r="F41" s="5" t="s">
        <v>1673</v>
      </c>
      <c r="G41" s="5" t="s">
        <v>1594</v>
      </c>
      <c r="J41" s="5" t="s">
        <v>2179</v>
      </c>
    </row>
    <row r="42" spans="1:10">
      <c r="A42" s="5">
        <v>41</v>
      </c>
      <c r="B42" s="5" t="s">
        <v>1524</v>
      </c>
      <c r="C42" s="5" t="s">
        <v>152</v>
      </c>
      <c r="D42" s="5" t="s">
        <v>1674</v>
      </c>
      <c r="E42" s="5" t="s">
        <v>1675</v>
      </c>
      <c r="F42" s="5" t="s">
        <v>1676</v>
      </c>
      <c r="G42" s="5" t="s">
        <v>1677</v>
      </c>
      <c r="J42" s="5" t="s">
        <v>2179</v>
      </c>
    </row>
    <row r="43" spans="1:10">
      <c r="A43" s="5">
        <v>42</v>
      </c>
      <c r="B43" s="5" t="s">
        <v>1524</v>
      </c>
      <c r="C43" s="5" t="s">
        <v>152</v>
      </c>
      <c r="D43" s="5" t="s">
        <v>1678</v>
      </c>
      <c r="E43" s="5" t="s">
        <v>1679</v>
      </c>
      <c r="F43" s="5" t="s">
        <v>1680</v>
      </c>
      <c r="G43" s="5" t="s">
        <v>1677</v>
      </c>
      <c r="H43" s="5" t="s">
        <v>1681</v>
      </c>
      <c r="J43" s="5" t="s">
        <v>2179</v>
      </c>
    </row>
    <row r="44" spans="1:10">
      <c r="A44" s="5">
        <v>43</v>
      </c>
      <c r="B44" s="5" t="s">
        <v>1524</v>
      </c>
      <c r="C44" s="5" t="s">
        <v>152</v>
      </c>
      <c r="D44" s="5" t="s">
        <v>1682</v>
      </c>
      <c r="E44" s="5" t="s">
        <v>1683</v>
      </c>
      <c r="F44" s="5" t="s">
        <v>1684</v>
      </c>
      <c r="G44" s="5" t="s">
        <v>1677</v>
      </c>
      <c r="J44" s="5" t="s">
        <v>2179</v>
      </c>
    </row>
    <row r="45" spans="1:10">
      <c r="A45" s="5">
        <v>44</v>
      </c>
      <c r="B45" s="5" t="s">
        <v>1524</v>
      </c>
      <c r="C45" s="5" t="s">
        <v>152</v>
      </c>
      <c r="D45" s="5" t="s">
        <v>1685</v>
      </c>
      <c r="E45" s="5" t="s">
        <v>1686</v>
      </c>
      <c r="F45" s="5" t="s">
        <v>1687</v>
      </c>
      <c r="G45" s="5" t="s">
        <v>1688</v>
      </c>
      <c r="H45" s="5" t="s">
        <v>1689</v>
      </c>
      <c r="J45" s="5" t="s">
        <v>2179</v>
      </c>
    </row>
    <row r="46" spans="1:10">
      <c r="A46" s="5">
        <v>45</v>
      </c>
      <c r="B46" s="5" t="s">
        <v>1524</v>
      </c>
      <c r="C46" s="5" t="s">
        <v>152</v>
      </c>
      <c r="D46" s="5" t="s">
        <v>1690</v>
      </c>
      <c r="E46" s="5" t="s">
        <v>1691</v>
      </c>
      <c r="F46" s="5" t="s">
        <v>1692</v>
      </c>
      <c r="G46" s="5" t="s">
        <v>1587</v>
      </c>
      <c r="I46" s="5" t="s">
        <v>1693</v>
      </c>
      <c r="J46" s="5" t="s">
        <v>2179</v>
      </c>
    </row>
    <row r="47" spans="1:10">
      <c r="A47" s="5">
        <v>46</v>
      </c>
      <c r="B47" s="5" t="s">
        <v>1524</v>
      </c>
      <c r="C47" s="5" t="s">
        <v>152</v>
      </c>
      <c r="D47" s="5" t="s">
        <v>1694</v>
      </c>
      <c r="E47" s="5" t="s">
        <v>1695</v>
      </c>
      <c r="F47" s="5" t="s">
        <v>1696</v>
      </c>
      <c r="G47" s="5" t="s">
        <v>1697</v>
      </c>
      <c r="J47" s="5" t="s">
        <v>2179</v>
      </c>
    </row>
    <row r="48" spans="1:10">
      <c r="A48" s="5">
        <v>47</v>
      </c>
      <c r="B48" s="5" t="s">
        <v>1524</v>
      </c>
      <c r="C48" s="5" t="s">
        <v>152</v>
      </c>
      <c r="D48" s="5" t="s">
        <v>1698</v>
      </c>
      <c r="E48" s="5" t="s">
        <v>1699</v>
      </c>
      <c r="F48" s="5" t="s">
        <v>1650</v>
      </c>
      <c r="G48" s="5" t="s">
        <v>1700</v>
      </c>
      <c r="J48" s="5" t="s">
        <v>2179</v>
      </c>
    </row>
    <row r="49" spans="1:10">
      <c r="A49" s="5">
        <v>48</v>
      </c>
      <c r="B49" s="5" t="s">
        <v>1524</v>
      </c>
      <c r="C49" s="5" t="s">
        <v>152</v>
      </c>
      <c r="D49" s="5" t="s">
        <v>1701</v>
      </c>
      <c r="E49" s="5" t="s">
        <v>1702</v>
      </c>
      <c r="F49" s="5" t="s">
        <v>1703</v>
      </c>
      <c r="G49" s="5" t="s">
        <v>1704</v>
      </c>
      <c r="H49" s="5" t="s">
        <v>1705</v>
      </c>
      <c r="J49" s="5" t="s">
        <v>2179</v>
      </c>
    </row>
    <row r="50" spans="1:10">
      <c r="A50" s="5">
        <v>49</v>
      </c>
      <c r="B50" s="5" t="s">
        <v>1524</v>
      </c>
      <c r="C50" s="5" t="s">
        <v>152</v>
      </c>
      <c r="D50" s="5" t="s">
        <v>1706</v>
      </c>
      <c r="E50" s="5" t="s">
        <v>1707</v>
      </c>
      <c r="F50" s="5" t="s">
        <v>1708</v>
      </c>
      <c r="G50" s="5" t="s">
        <v>1659</v>
      </c>
      <c r="J50" s="5" t="s">
        <v>2179</v>
      </c>
    </row>
    <row r="51" spans="1:10">
      <c r="A51" s="5">
        <v>50</v>
      </c>
      <c r="B51" s="5" t="s">
        <v>1524</v>
      </c>
      <c r="C51" s="5" t="s">
        <v>152</v>
      </c>
      <c r="D51" s="5" t="s">
        <v>1709</v>
      </c>
      <c r="E51" s="5" t="s">
        <v>1710</v>
      </c>
      <c r="F51" s="5" t="s">
        <v>1711</v>
      </c>
      <c r="G51" s="5" t="s">
        <v>1712</v>
      </c>
      <c r="H51" s="5" t="s">
        <v>1713</v>
      </c>
      <c r="J51" s="5" t="s">
        <v>2179</v>
      </c>
    </row>
    <row r="52" spans="1:10">
      <c r="A52" s="5">
        <v>51</v>
      </c>
      <c r="B52" s="5" t="s">
        <v>1524</v>
      </c>
      <c r="C52" s="5" t="s">
        <v>152</v>
      </c>
      <c r="D52" s="5" t="s">
        <v>1714</v>
      </c>
      <c r="E52" s="5" t="s">
        <v>1715</v>
      </c>
      <c r="F52" s="5" t="s">
        <v>1716</v>
      </c>
      <c r="G52" s="5" t="s">
        <v>1712</v>
      </c>
      <c r="H52" s="5" t="s">
        <v>1717</v>
      </c>
      <c r="J52" s="5" t="s">
        <v>2179</v>
      </c>
    </row>
    <row r="53" spans="1:10">
      <c r="A53" s="5">
        <v>52</v>
      </c>
      <c r="B53" s="5" t="s">
        <v>1524</v>
      </c>
      <c r="C53" s="5" t="s">
        <v>152</v>
      </c>
      <c r="D53" s="5" t="s">
        <v>1718</v>
      </c>
      <c r="E53" s="5" t="s">
        <v>1719</v>
      </c>
      <c r="F53" s="5" t="s">
        <v>1720</v>
      </c>
      <c r="G53" s="5" t="s">
        <v>1659</v>
      </c>
      <c r="J53" s="5" t="s">
        <v>2179</v>
      </c>
    </row>
    <row r="54" spans="1:10">
      <c r="A54" s="5">
        <v>53</v>
      </c>
      <c r="B54" s="5" t="s">
        <v>1524</v>
      </c>
      <c r="C54" s="5" t="s">
        <v>152</v>
      </c>
      <c r="D54" s="5" t="s">
        <v>1721</v>
      </c>
      <c r="E54" s="5" t="s">
        <v>1722</v>
      </c>
      <c r="F54" s="5" t="s">
        <v>1723</v>
      </c>
      <c r="G54" s="5" t="s">
        <v>1712</v>
      </c>
      <c r="J54" s="5" t="s">
        <v>2179</v>
      </c>
    </row>
    <row r="55" spans="1:10">
      <c r="A55" s="5">
        <v>54</v>
      </c>
      <c r="B55" s="5" t="s">
        <v>1524</v>
      </c>
      <c r="C55" s="5" t="s">
        <v>152</v>
      </c>
      <c r="D55" s="5" t="s">
        <v>1724</v>
      </c>
      <c r="E55" s="5" t="s">
        <v>1725</v>
      </c>
      <c r="F55" s="5" t="s">
        <v>1726</v>
      </c>
      <c r="G55" s="5" t="s">
        <v>1727</v>
      </c>
      <c r="J55" s="5" t="s">
        <v>2179</v>
      </c>
    </row>
    <row r="56" spans="1:10">
      <c r="A56" s="5">
        <v>55</v>
      </c>
      <c r="B56" s="5" t="s">
        <v>1524</v>
      </c>
      <c r="C56" s="5" t="s">
        <v>152</v>
      </c>
      <c r="D56" s="5" t="s">
        <v>1728</v>
      </c>
      <c r="E56" s="5" t="s">
        <v>1729</v>
      </c>
      <c r="F56" s="5" t="s">
        <v>1730</v>
      </c>
      <c r="G56" s="5" t="s">
        <v>1731</v>
      </c>
      <c r="J56" s="5" t="s">
        <v>2179</v>
      </c>
    </row>
    <row r="57" spans="1:10">
      <c r="A57" s="5">
        <v>56</v>
      </c>
      <c r="B57" s="5" t="s">
        <v>1524</v>
      </c>
      <c r="C57" s="5" t="s">
        <v>152</v>
      </c>
      <c r="D57" s="5" t="s">
        <v>1732</v>
      </c>
      <c r="E57" s="5" t="s">
        <v>1472</v>
      </c>
      <c r="F57" s="5" t="s">
        <v>1473</v>
      </c>
      <c r="G57" s="5" t="s">
        <v>1471</v>
      </c>
      <c r="J57" s="5" t="s">
        <v>2179</v>
      </c>
    </row>
    <row r="58" spans="1:10">
      <c r="A58" s="5">
        <v>57</v>
      </c>
      <c r="B58" s="5" t="s">
        <v>1524</v>
      </c>
      <c r="C58" s="5" t="s">
        <v>152</v>
      </c>
      <c r="D58" s="5" t="s">
        <v>1733</v>
      </c>
      <c r="E58" s="5" t="s">
        <v>1734</v>
      </c>
      <c r="F58" s="5" t="s">
        <v>1735</v>
      </c>
      <c r="G58" s="5" t="s">
        <v>1545</v>
      </c>
      <c r="H58" s="5" t="s">
        <v>1736</v>
      </c>
      <c r="J58" s="5" t="s">
        <v>2179</v>
      </c>
    </row>
    <row r="59" spans="1:10">
      <c r="A59" s="5">
        <v>58</v>
      </c>
      <c r="B59" s="5" t="s">
        <v>1524</v>
      </c>
      <c r="C59" s="5" t="s">
        <v>152</v>
      </c>
      <c r="D59" s="5" t="s">
        <v>1737</v>
      </c>
      <c r="E59" s="5" t="s">
        <v>1738</v>
      </c>
      <c r="F59" s="5" t="s">
        <v>1739</v>
      </c>
      <c r="G59" s="5" t="s">
        <v>1712</v>
      </c>
      <c r="J59" s="5" t="s">
        <v>2179</v>
      </c>
    </row>
    <row r="60" spans="1:10">
      <c r="A60" s="5">
        <v>59</v>
      </c>
      <c r="B60" s="5" t="s">
        <v>1524</v>
      </c>
      <c r="C60" s="5" t="s">
        <v>152</v>
      </c>
      <c r="D60" s="5" t="s">
        <v>1740</v>
      </c>
      <c r="E60" s="5" t="s">
        <v>1741</v>
      </c>
      <c r="F60" s="5" t="s">
        <v>1742</v>
      </c>
      <c r="G60" s="5" t="s">
        <v>1583</v>
      </c>
      <c r="J60" s="5" t="s">
        <v>2179</v>
      </c>
    </row>
    <row r="61" spans="1:10">
      <c r="A61" s="5">
        <v>60</v>
      </c>
      <c r="B61" s="5" t="s">
        <v>1524</v>
      </c>
      <c r="C61" s="5" t="s">
        <v>152</v>
      </c>
      <c r="D61" s="5" t="s">
        <v>1743</v>
      </c>
      <c r="E61" s="5" t="s">
        <v>1744</v>
      </c>
      <c r="F61" s="5" t="s">
        <v>1745</v>
      </c>
      <c r="G61" s="5" t="s">
        <v>1746</v>
      </c>
      <c r="J61" s="5" t="s">
        <v>2179</v>
      </c>
    </row>
    <row r="62" spans="1:10">
      <c r="A62" s="5">
        <v>61</v>
      </c>
      <c r="B62" s="5" t="s">
        <v>1524</v>
      </c>
      <c r="C62" s="5" t="s">
        <v>152</v>
      </c>
      <c r="D62" s="5" t="s">
        <v>1747</v>
      </c>
      <c r="E62" s="5" t="s">
        <v>1748</v>
      </c>
      <c r="F62" s="5" t="s">
        <v>1749</v>
      </c>
      <c r="G62" s="5" t="s">
        <v>1563</v>
      </c>
      <c r="H62" s="5" t="s">
        <v>1750</v>
      </c>
      <c r="J62" s="5" t="s">
        <v>2179</v>
      </c>
    </row>
    <row r="63" spans="1:10">
      <c r="A63" s="5">
        <v>62</v>
      </c>
      <c r="B63" s="5" t="s">
        <v>1524</v>
      </c>
      <c r="C63" s="5" t="s">
        <v>152</v>
      </c>
      <c r="D63" s="5" t="s">
        <v>1751</v>
      </c>
      <c r="E63" s="5" t="s">
        <v>1752</v>
      </c>
      <c r="F63" s="5" t="s">
        <v>1753</v>
      </c>
      <c r="G63" s="5" t="s">
        <v>1583</v>
      </c>
      <c r="H63" s="5" t="s">
        <v>1754</v>
      </c>
      <c r="J63" s="5" t="s">
        <v>2179</v>
      </c>
    </row>
    <row r="64" spans="1:10">
      <c r="A64" s="5">
        <v>63</v>
      </c>
      <c r="B64" s="5" t="s">
        <v>1524</v>
      </c>
      <c r="C64" s="5" t="s">
        <v>152</v>
      </c>
      <c r="D64" s="5" t="s">
        <v>1755</v>
      </c>
      <c r="E64" s="5" t="s">
        <v>1756</v>
      </c>
      <c r="F64" s="5" t="s">
        <v>1757</v>
      </c>
      <c r="G64" s="5" t="s">
        <v>1583</v>
      </c>
      <c r="J64" s="5" t="s">
        <v>2179</v>
      </c>
    </row>
    <row r="65" spans="1:10">
      <c r="A65" s="5">
        <v>64</v>
      </c>
      <c r="B65" s="5" t="s">
        <v>1524</v>
      </c>
      <c r="C65" s="5" t="s">
        <v>152</v>
      </c>
      <c r="D65" s="5" t="s">
        <v>1758</v>
      </c>
      <c r="E65" s="5" t="s">
        <v>1759</v>
      </c>
      <c r="F65" s="5" t="s">
        <v>1760</v>
      </c>
      <c r="G65" s="5" t="s">
        <v>1761</v>
      </c>
      <c r="J65" s="5" t="s">
        <v>2179</v>
      </c>
    </row>
    <row r="66" spans="1:10">
      <c r="A66" s="5">
        <v>65</v>
      </c>
      <c r="B66" s="5" t="s">
        <v>1524</v>
      </c>
      <c r="C66" s="5" t="s">
        <v>152</v>
      </c>
      <c r="D66" s="5" t="s">
        <v>1762</v>
      </c>
      <c r="E66" s="5" t="s">
        <v>1763</v>
      </c>
      <c r="F66" s="5" t="s">
        <v>1764</v>
      </c>
      <c r="G66" s="5" t="s">
        <v>1761</v>
      </c>
      <c r="J66" s="5" t="s">
        <v>2179</v>
      </c>
    </row>
    <row r="67" spans="1:10">
      <c r="A67" s="5">
        <v>66</v>
      </c>
      <c r="B67" s="5" t="s">
        <v>1524</v>
      </c>
      <c r="C67" s="5" t="s">
        <v>152</v>
      </c>
      <c r="D67" s="5" t="s">
        <v>1765</v>
      </c>
      <c r="E67" s="5" t="s">
        <v>1766</v>
      </c>
      <c r="F67" s="5" t="s">
        <v>1767</v>
      </c>
      <c r="G67" s="5" t="s">
        <v>1583</v>
      </c>
      <c r="J67" s="5" t="s">
        <v>2179</v>
      </c>
    </row>
    <row r="68" spans="1:10">
      <c r="A68" s="5">
        <v>67</v>
      </c>
      <c r="B68" s="5" t="s">
        <v>1524</v>
      </c>
      <c r="C68" s="5" t="s">
        <v>152</v>
      </c>
      <c r="D68" s="5" t="s">
        <v>1768</v>
      </c>
      <c r="E68" s="5" t="s">
        <v>1769</v>
      </c>
      <c r="F68" s="5" t="s">
        <v>1770</v>
      </c>
      <c r="G68" s="5" t="s">
        <v>1771</v>
      </c>
      <c r="J68" s="5" t="s">
        <v>2179</v>
      </c>
    </row>
    <row r="69" spans="1:10">
      <c r="A69" s="5">
        <v>68</v>
      </c>
      <c r="B69" s="5" t="s">
        <v>1524</v>
      </c>
      <c r="C69" s="5" t="s">
        <v>152</v>
      </c>
      <c r="D69" s="5" t="s">
        <v>1772</v>
      </c>
      <c r="E69" s="5" t="s">
        <v>1773</v>
      </c>
      <c r="F69" s="5" t="s">
        <v>1774</v>
      </c>
      <c r="G69" s="5" t="s">
        <v>1771</v>
      </c>
      <c r="J69" s="5" t="s">
        <v>2179</v>
      </c>
    </row>
    <row r="70" spans="1:10">
      <c r="A70" s="5">
        <v>69</v>
      </c>
      <c r="B70" s="5" t="s">
        <v>1524</v>
      </c>
      <c r="C70" s="5" t="s">
        <v>152</v>
      </c>
      <c r="D70" s="5" t="s">
        <v>1775</v>
      </c>
      <c r="E70" s="5" t="s">
        <v>1776</v>
      </c>
      <c r="F70" s="5" t="s">
        <v>1777</v>
      </c>
      <c r="G70" s="5" t="s">
        <v>1746</v>
      </c>
      <c r="J70" s="5" t="s">
        <v>2179</v>
      </c>
    </row>
    <row r="71" spans="1:10">
      <c r="A71" s="5">
        <v>70</v>
      </c>
      <c r="B71" s="5" t="s">
        <v>1524</v>
      </c>
      <c r="C71" s="5" t="s">
        <v>152</v>
      </c>
      <c r="D71" s="5" t="s">
        <v>1778</v>
      </c>
      <c r="E71" s="5" t="s">
        <v>1779</v>
      </c>
      <c r="F71" s="5" t="s">
        <v>1780</v>
      </c>
      <c r="G71" s="5" t="s">
        <v>1761</v>
      </c>
      <c r="J71" s="5" t="s">
        <v>2179</v>
      </c>
    </row>
    <row r="72" spans="1:10">
      <c r="A72" s="5">
        <v>71</v>
      </c>
      <c r="B72" s="5" t="s">
        <v>1524</v>
      </c>
      <c r="C72" s="5" t="s">
        <v>152</v>
      </c>
      <c r="D72" s="5" t="s">
        <v>1781</v>
      </c>
      <c r="E72" s="5" t="s">
        <v>1782</v>
      </c>
      <c r="F72" s="5" t="s">
        <v>1783</v>
      </c>
      <c r="G72" s="5" t="s">
        <v>1712</v>
      </c>
      <c r="J72" s="5" t="s">
        <v>2179</v>
      </c>
    </row>
    <row r="73" spans="1:10">
      <c r="A73" s="5">
        <v>72</v>
      </c>
      <c r="B73" s="5" t="s">
        <v>1524</v>
      </c>
      <c r="C73" s="5" t="s">
        <v>152</v>
      </c>
      <c r="D73" s="5" t="s">
        <v>1784</v>
      </c>
      <c r="E73" s="5" t="s">
        <v>1785</v>
      </c>
      <c r="F73" s="5" t="s">
        <v>1786</v>
      </c>
      <c r="G73" s="5" t="s">
        <v>1771</v>
      </c>
      <c r="J73" s="5" t="s">
        <v>2179</v>
      </c>
    </row>
    <row r="74" spans="1:10">
      <c r="A74" s="5">
        <v>73</v>
      </c>
      <c r="B74" s="5" t="s">
        <v>1524</v>
      </c>
      <c r="C74" s="5" t="s">
        <v>152</v>
      </c>
      <c r="D74" s="5" t="s">
        <v>1787</v>
      </c>
      <c r="E74" s="5" t="s">
        <v>1788</v>
      </c>
      <c r="F74" s="5" t="s">
        <v>1789</v>
      </c>
      <c r="G74" s="5" t="s">
        <v>1790</v>
      </c>
      <c r="J74" s="5" t="s">
        <v>2179</v>
      </c>
    </row>
    <row r="75" spans="1:10">
      <c r="A75" s="5">
        <v>74</v>
      </c>
      <c r="B75" s="5" t="s">
        <v>1524</v>
      </c>
      <c r="C75" s="5" t="s">
        <v>152</v>
      </c>
      <c r="D75" s="5" t="s">
        <v>1791</v>
      </c>
      <c r="E75" s="5" t="s">
        <v>1792</v>
      </c>
      <c r="F75" s="5" t="s">
        <v>1793</v>
      </c>
      <c r="G75" s="5" t="s">
        <v>1771</v>
      </c>
      <c r="J75" s="5" t="s">
        <v>2179</v>
      </c>
    </row>
    <row r="76" spans="1:10">
      <c r="A76" s="5">
        <v>75</v>
      </c>
      <c r="B76" s="5" t="s">
        <v>1524</v>
      </c>
      <c r="C76" s="5" t="s">
        <v>152</v>
      </c>
      <c r="D76" s="5" t="s">
        <v>1794</v>
      </c>
      <c r="E76" s="5" t="s">
        <v>1795</v>
      </c>
      <c r="F76" s="5" t="s">
        <v>1796</v>
      </c>
      <c r="G76" s="5" t="s">
        <v>1712</v>
      </c>
      <c r="H76" s="5" t="s">
        <v>1797</v>
      </c>
      <c r="J76" s="5" t="s">
        <v>2179</v>
      </c>
    </row>
    <row r="77" spans="1:10">
      <c r="A77" s="5">
        <v>76</v>
      </c>
      <c r="B77" s="5" t="s">
        <v>1524</v>
      </c>
      <c r="C77" s="5" t="s">
        <v>152</v>
      </c>
      <c r="D77" s="5" t="s">
        <v>1798</v>
      </c>
      <c r="E77" s="5" t="s">
        <v>1799</v>
      </c>
      <c r="F77" s="5" t="s">
        <v>1800</v>
      </c>
      <c r="G77" s="5" t="s">
        <v>1746</v>
      </c>
      <c r="J77" s="5" t="s">
        <v>2179</v>
      </c>
    </row>
    <row r="78" spans="1:10">
      <c r="A78" s="5">
        <v>77</v>
      </c>
      <c r="B78" s="5" t="s">
        <v>1524</v>
      </c>
      <c r="C78" s="5" t="s">
        <v>152</v>
      </c>
      <c r="D78" s="5" t="s">
        <v>1801</v>
      </c>
      <c r="E78" s="5" t="s">
        <v>1802</v>
      </c>
      <c r="F78" s="5" t="s">
        <v>1803</v>
      </c>
      <c r="G78" s="5" t="s">
        <v>1804</v>
      </c>
      <c r="J78" s="5" t="s">
        <v>2179</v>
      </c>
    </row>
    <row r="79" spans="1:10">
      <c r="A79" s="5">
        <v>78</v>
      </c>
      <c r="B79" s="5" t="s">
        <v>1524</v>
      </c>
      <c r="C79" s="5" t="s">
        <v>152</v>
      </c>
      <c r="D79" s="5" t="s">
        <v>1805</v>
      </c>
      <c r="E79" s="5" t="s">
        <v>1806</v>
      </c>
      <c r="F79" s="5" t="s">
        <v>1807</v>
      </c>
      <c r="G79" s="5" t="s">
        <v>1704</v>
      </c>
      <c r="J79" s="5" t="s">
        <v>2179</v>
      </c>
    </row>
    <row r="80" spans="1:10">
      <c r="A80" s="5">
        <v>79</v>
      </c>
      <c r="B80" s="5" t="s">
        <v>1524</v>
      </c>
      <c r="C80" s="5" t="s">
        <v>152</v>
      </c>
      <c r="D80" s="5" t="s">
        <v>1808</v>
      </c>
      <c r="E80" s="5" t="s">
        <v>1809</v>
      </c>
      <c r="F80" s="5" t="s">
        <v>1810</v>
      </c>
      <c r="G80" s="5" t="s">
        <v>1583</v>
      </c>
      <c r="J80" s="5" t="s">
        <v>2179</v>
      </c>
    </row>
    <row r="81" spans="1:10">
      <c r="A81" s="5">
        <v>80</v>
      </c>
      <c r="B81" s="5" t="s">
        <v>1524</v>
      </c>
      <c r="C81" s="5" t="s">
        <v>152</v>
      </c>
      <c r="D81" s="5" t="s">
        <v>1811</v>
      </c>
      <c r="E81" s="5" t="s">
        <v>1812</v>
      </c>
      <c r="F81" s="5" t="s">
        <v>1813</v>
      </c>
      <c r="G81" s="5" t="s">
        <v>1659</v>
      </c>
      <c r="J81" s="5" t="s">
        <v>2179</v>
      </c>
    </row>
    <row r="82" spans="1:10">
      <c r="A82" s="5">
        <v>81</v>
      </c>
      <c r="B82" s="5" t="s">
        <v>1524</v>
      </c>
      <c r="C82" s="5" t="s">
        <v>152</v>
      </c>
      <c r="D82" s="5" t="s">
        <v>1814</v>
      </c>
      <c r="E82" s="5" t="s">
        <v>1815</v>
      </c>
      <c r="F82" s="5" t="s">
        <v>1816</v>
      </c>
      <c r="G82" s="5" t="s">
        <v>1817</v>
      </c>
      <c r="I82" s="5" t="s">
        <v>1818</v>
      </c>
      <c r="J82" s="5" t="s">
        <v>2179</v>
      </c>
    </row>
    <row r="83" spans="1:10">
      <c r="A83" s="5">
        <v>82</v>
      </c>
      <c r="B83" s="5" t="s">
        <v>1524</v>
      </c>
      <c r="C83" s="5" t="s">
        <v>152</v>
      </c>
      <c r="D83" s="5" t="s">
        <v>1819</v>
      </c>
      <c r="E83" s="5" t="s">
        <v>1820</v>
      </c>
      <c r="F83" s="5" t="s">
        <v>1821</v>
      </c>
      <c r="G83" s="5" t="s">
        <v>1817</v>
      </c>
      <c r="J83" s="5" t="s">
        <v>2179</v>
      </c>
    </row>
    <row r="84" spans="1:10">
      <c r="A84" s="5">
        <v>83</v>
      </c>
      <c r="B84" s="5" t="s">
        <v>1524</v>
      </c>
      <c r="C84" s="5" t="s">
        <v>152</v>
      </c>
      <c r="D84" s="5" t="s">
        <v>1822</v>
      </c>
      <c r="E84" s="5" t="s">
        <v>1823</v>
      </c>
      <c r="F84" s="5" t="s">
        <v>1824</v>
      </c>
      <c r="G84" s="5" t="s">
        <v>1771</v>
      </c>
      <c r="J84" s="5" t="s">
        <v>2179</v>
      </c>
    </row>
    <row r="85" spans="1:10">
      <c r="A85" s="5">
        <v>84</v>
      </c>
      <c r="B85" s="5" t="s">
        <v>1524</v>
      </c>
      <c r="C85" s="5" t="s">
        <v>152</v>
      </c>
      <c r="D85" s="5" t="s">
        <v>1825</v>
      </c>
      <c r="E85" s="5" t="s">
        <v>1826</v>
      </c>
      <c r="F85" s="5" t="s">
        <v>1827</v>
      </c>
      <c r="G85" s="5" t="s">
        <v>1828</v>
      </c>
      <c r="J85" s="5" t="s">
        <v>2179</v>
      </c>
    </row>
    <row r="86" spans="1:10">
      <c r="A86" s="5">
        <v>85</v>
      </c>
      <c r="B86" s="5" t="s">
        <v>1524</v>
      </c>
      <c r="C86" s="5" t="s">
        <v>152</v>
      </c>
      <c r="D86" s="5" t="s">
        <v>1829</v>
      </c>
      <c r="E86" s="5" t="s">
        <v>1830</v>
      </c>
      <c r="F86" s="5" t="s">
        <v>1831</v>
      </c>
      <c r="G86" s="5" t="s">
        <v>1670</v>
      </c>
      <c r="J86" s="5" t="s">
        <v>2179</v>
      </c>
    </row>
    <row r="87" spans="1:10">
      <c r="A87" s="5">
        <v>86</v>
      </c>
      <c r="B87" s="5" t="s">
        <v>1524</v>
      </c>
      <c r="C87" s="5" t="s">
        <v>152</v>
      </c>
      <c r="D87" s="5" t="s">
        <v>1832</v>
      </c>
      <c r="E87" s="5" t="s">
        <v>1833</v>
      </c>
      <c r="F87" s="5" t="s">
        <v>1834</v>
      </c>
      <c r="G87" s="5" t="s">
        <v>1583</v>
      </c>
      <c r="J87" s="5" t="s">
        <v>2179</v>
      </c>
    </row>
    <row r="88" spans="1:10">
      <c r="A88" s="5">
        <v>87</v>
      </c>
      <c r="B88" s="5" t="s">
        <v>1524</v>
      </c>
      <c r="C88" s="5" t="s">
        <v>152</v>
      </c>
      <c r="D88" s="5" t="s">
        <v>1835</v>
      </c>
      <c r="E88" s="5" t="s">
        <v>1836</v>
      </c>
      <c r="F88" s="5" t="s">
        <v>1837</v>
      </c>
      <c r="G88" s="5" t="s">
        <v>1838</v>
      </c>
      <c r="J88" s="5" t="s">
        <v>2179</v>
      </c>
    </row>
    <row r="89" spans="1:10">
      <c r="A89" s="5">
        <v>88</v>
      </c>
      <c r="B89" s="5" t="s">
        <v>1524</v>
      </c>
      <c r="C89" s="5" t="s">
        <v>152</v>
      </c>
      <c r="D89" s="5" t="s">
        <v>1839</v>
      </c>
      <c r="E89" s="5" t="s">
        <v>1840</v>
      </c>
      <c r="F89" s="5" t="s">
        <v>1841</v>
      </c>
      <c r="G89" s="5" t="s">
        <v>1640</v>
      </c>
      <c r="J89" s="5" t="s">
        <v>2179</v>
      </c>
    </row>
    <row r="90" spans="1:10">
      <c r="A90" s="5">
        <v>89</v>
      </c>
      <c r="B90" s="5" t="s">
        <v>1524</v>
      </c>
      <c r="C90" s="5" t="s">
        <v>152</v>
      </c>
      <c r="D90" s="5" t="s">
        <v>1842</v>
      </c>
      <c r="E90" s="5" t="s">
        <v>1843</v>
      </c>
      <c r="F90" s="5" t="s">
        <v>1844</v>
      </c>
      <c r="G90" s="5" t="s">
        <v>1845</v>
      </c>
      <c r="J90" s="5" t="s">
        <v>2179</v>
      </c>
    </row>
    <row r="91" spans="1:10">
      <c r="A91" s="5">
        <v>90</v>
      </c>
      <c r="B91" s="5" t="s">
        <v>1524</v>
      </c>
      <c r="C91" s="5" t="s">
        <v>152</v>
      </c>
      <c r="D91" s="5" t="s">
        <v>1846</v>
      </c>
      <c r="E91" s="5" t="s">
        <v>1847</v>
      </c>
      <c r="F91" s="5" t="s">
        <v>1848</v>
      </c>
      <c r="G91" s="5" t="s">
        <v>1594</v>
      </c>
      <c r="J91" s="5" t="s">
        <v>2179</v>
      </c>
    </row>
    <row r="92" spans="1:10">
      <c r="A92" s="5">
        <v>91</v>
      </c>
      <c r="B92" s="5" t="s">
        <v>1524</v>
      </c>
      <c r="C92" s="5" t="s">
        <v>152</v>
      </c>
      <c r="D92" s="5" t="s">
        <v>1849</v>
      </c>
      <c r="E92" s="5" t="s">
        <v>1850</v>
      </c>
      <c r="F92" s="5" t="s">
        <v>1851</v>
      </c>
      <c r="G92" s="5" t="s">
        <v>1852</v>
      </c>
      <c r="J92" s="5" t="s">
        <v>2179</v>
      </c>
    </row>
    <row r="93" spans="1:10">
      <c r="A93" s="5">
        <v>92</v>
      </c>
      <c r="B93" s="5" t="s">
        <v>1524</v>
      </c>
      <c r="C93" s="5" t="s">
        <v>152</v>
      </c>
      <c r="D93" s="5" t="s">
        <v>1853</v>
      </c>
      <c r="E93" s="5" t="s">
        <v>1854</v>
      </c>
      <c r="F93" s="5" t="s">
        <v>1855</v>
      </c>
      <c r="G93" s="5" t="s">
        <v>1528</v>
      </c>
      <c r="J93" s="5" t="s">
        <v>2179</v>
      </c>
    </row>
    <row r="94" spans="1:10">
      <c r="A94" s="5">
        <v>93</v>
      </c>
      <c r="B94" s="5" t="s">
        <v>1524</v>
      </c>
      <c r="C94" s="5" t="s">
        <v>152</v>
      </c>
      <c r="D94" s="5" t="s">
        <v>1856</v>
      </c>
      <c r="E94" s="5" t="s">
        <v>1857</v>
      </c>
      <c r="F94" s="5" t="s">
        <v>1858</v>
      </c>
      <c r="G94" s="5" t="s">
        <v>1804</v>
      </c>
      <c r="J94" s="5" t="s">
        <v>2179</v>
      </c>
    </row>
    <row r="95" spans="1:10">
      <c r="A95" s="5">
        <v>94</v>
      </c>
      <c r="B95" s="5" t="s">
        <v>1524</v>
      </c>
      <c r="C95" s="5" t="s">
        <v>152</v>
      </c>
      <c r="D95" s="5" t="s">
        <v>1859</v>
      </c>
      <c r="E95" s="5" t="s">
        <v>1860</v>
      </c>
      <c r="F95" s="5" t="s">
        <v>1861</v>
      </c>
      <c r="G95" s="5" t="s">
        <v>1647</v>
      </c>
      <c r="J95" s="5" t="s">
        <v>2179</v>
      </c>
    </row>
    <row r="96" spans="1:10">
      <c r="A96" s="5">
        <v>95</v>
      </c>
      <c r="B96" s="5" t="s">
        <v>1524</v>
      </c>
      <c r="C96" s="5" t="s">
        <v>152</v>
      </c>
      <c r="D96" s="5" t="s">
        <v>1862</v>
      </c>
      <c r="E96" s="5" t="s">
        <v>1863</v>
      </c>
      <c r="F96" s="5" t="s">
        <v>1864</v>
      </c>
      <c r="G96" s="5" t="s">
        <v>1647</v>
      </c>
      <c r="J96" s="5" t="s">
        <v>2179</v>
      </c>
    </row>
    <row r="97" spans="1:10">
      <c r="A97" s="5">
        <v>96</v>
      </c>
      <c r="B97" s="5" t="s">
        <v>1524</v>
      </c>
      <c r="C97" s="5" t="s">
        <v>152</v>
      </c>
      <c r="D97" s="5" t="s">
        <v>1865</v>
      </c>
      <c r="E97" s="5" t="s">
        <v>1866</v>
      </c>
      <c r="F97" s="5" t="s">
        <v>1867</v>
      </c>
      <c r="G97" s="5" t="s">
        <v>1868</v>
      </c>
      <c r="J97" s="5" t="s">
        <v>2179</v>
      </c>
    </row>
    <row r="98" spans="1:10">
      <c r="A98" s="5">
        <v>97</v>
      </c>
      <c r="B98" s="5" t="s">
        <v>1524</v>
      </c>
      <c r="C98" s="5" t="s">
        <v>152</v>
      </c>
      <c r="D98" s="5" t="s">
        <v>1869</v>
      </c>
      <c r="E98" s="5" t="s">
        <v>1870</v>
      </c>
      <c r="F98" s="5" t="s">
        <v>1867</v>
      </c>
      <c r="G98" s="5" t="s">
        <v>1871</v>
      </c>
      <c r="J98" s="5" t="s">
        <v>2179</v>
      </c>
    </row>
    <row r="99" spans="1:10">
      <c r="A99" s="5">
        <v>98</v>
      </c>
      <c r="B99" s="5" t="s">
        <v>1524</v>
      </c>
      <c r="C99" s="5" t="s">
        <v>152</v>
      </c>
      <c r="D99" s="5" t="s">
        <v>1872</v>
      </c>
      <c r="E99" s="5" t="s">
        <v>1873</v>
      </c>
      <c r="F99" s="5" t="s">
        <v>1874</v>
      </c>
      <c r="G99" s="5" t="s">
        <v>1602</v>
      </c>
      <c r="J99" s="5" t="s">
        <v>2179</v>
      </c>
    </row>
    <row r="100" spans="1:10">
      <c r="A100" s="5">
        <v>99</v>
      </c>
      <c r="B100" s="5" t="s">
        <v>1524</v>
      </c>
      <c r="C100" s="5" t="s">
        <v>152</v>
      </c>
      <c r="D100" s="5" t="s">
        <v>1875</v>
      </c>
      <c r="E100" s="5" t="s">
        <v>1876</v>
      </c>
      <c r="F100" s="5" t="s">
        <v>1877</v>
      </c>
      <c r="G100" s="5" t="s">
        <v>1594</v>
      </c>
      <c r="J100" s="5" t="s">
        <v>2179</v>
      </c>
    </row>
    <row r="101" spans="1:10">
      <c r="A101" s="5">
        <v>100</v>
      </c>
      <c r="B101" s="5" t="s">
        <v>1524</v>
      </c>
      <c r="C101" s="5" t="s">
        <v>152</v>
      </c>
      <c r="D101" s="5" t="s">
        <v>1878</v>
      </c>
      <c r="E101" s="5" t="s">
        <v>1879</v>
      </c>
      <c r="F101" s="5" t="s">
        <v>1880</v>
      </c>
      <c r="G101" s="5" t="s">
        <v>1594</v>
      </c>
      <c r="J101" s="5" t="s">
        <v>2179</v>
      </c>
    </row>
    <row r="102" spans="1:10">
      <c r="A102" s="5">
        <v>101</v>
      </c>
      <c r="B102" s="5" t="s">
        <v>1524</v>
      </c>
      <c r="C102" s="5" t="s">
        <v>152</v>
      </c>
      <c r="D102" s="5" t="s">
        <v>1881</v>
      </c>
      <c r="E102" s="5" t="s">
        <v>1882</v>
      </c>
      <c r="F102" s="5" t="s">
        <v>1883</v>
      </c>
      <c r="G102" s="5" t="s">
        <v>1594</v>
      </c>
      <c r="H102" s="5" t="s">
        <v>1884</v>
      </c>
      <c r="J102" s="5" t="s">
        <v>2179</v>
      </c>
    </row>
    <row r="103" spans="1:10">
      <c r="A103" s="5">
        <v>102</v>
      </c>
      <c r="B103" s="5" t="s">
        <v>1524</v>
      </c>
      <c r="C103" s="5" t="s">
        <v>152</v>
      </c>
      <c r="D103" s="5" t="s">
        <v>1885</v>
      </c>
      <c r="E103" s="5" t="s">
        <v>1886</v>
      </c>
      <c r="F103" s="5" t="s">
        <v>1887</v>
      </c>
      <c r="G103" s="5" t="s">
        <v>1587</v>
      </c>
      <c r="J103" s="5" t="s">
        <v>2179</v>
      </c>
    </row>
    <row r="104" spans="1:10">
      <c r="A104" s="5">
        <v>103</v>
      </c>
      <c r="B104" s="5" t="s">
        <v>1524</v>
      </c>
      <c r="C104" s="5" t="s">
        <v>152</v>
      </c>
      <c r="D104" s="5" t="s">
        <v>1888</v>
      </c>
      <c r="E104" s="5" t="s">
        <v>1889</v>
      </c>
      <c r="F104" s="5" t="s">
        <v>1890</v>
      </c>
      <c r="G104" s="5" t="s">
        <v>1891</v>
      </c>
      <c r="I104" s="5" t="s">
        <v>1892</v>
      </c>
      <c r="J104" s="5" t="s">
        <v>2179</v>
      </c>
    </row>
    <row r="105" spans="1:10">
      <c r="A105" s="5">
        <v>104</v>
      </c>
      <c r="B105" s="5" t="s">
        <v>1524</v>
      </c>
      <c r="C105" s="5" t="s">
        <v>152</v>
      </c>
      <c r="D105" s="5" t="s">
        <v>1893</v>
      </c>
      <c r="E105" s="5" t="s">
        <v>1889</v>
      </c>
      <c r="F105" s="5" t="s">
        <v>1890</v>
      </c>
      <c r="G105" s="5" t="s">
        <v>1771</v>
      </c>
      <c r="H105" s="5" t="s">
        <v>1894</v>
      </c>
      <c r="J105" s="5" t="s">
        <v>2179</v>
      </c>
    </row>
    <row r="106" spans="1:10">
      <c r="A106" s="5">
        <v>105</v>
      </c>
      <c r="B106" s="5" t="s">
        <v>1524</v>
      </c>
      <c r="C106" s="5" t="s">
        <v>152</v>
      </c>
      <c r="D106" s="5" t="s">
        <v>1895</v>
      </c>
      <c r="E106" s="5" t="s">
        <v>1896</v>
      </c>
      <c r="F106" s="5" t="s">
        <v>1897</v>
      </c>
      <c r="G106" s="5" t="s">
        <v>1712</v>
      </c>
      <c r="H106" s="5" t="s">
        <v>1898</v>
      </c>
      <c r="J106" s="5" t="s">
        <v>2179</v>
      </c>
    </row>
    <row r="107" spans="1:10">
      <c r="A107" s="5">
        <v>106</v>
      </c>
      <c r="B107" s="5" t="s">
        <v>1524</v>
      </c>
      <c r="C107" s="5" t="s">
        <v>152</v>
      </c>
      <c r="D107" s="5" t="s">
        <v>1899</v>
      </c>
      <c r="E107" s="5" t="s">
        <v>1900</v>
      </c>
      <c r="F107" s="5" t="s">
        <v>1901</v>
      </c>
      <c r="G107" s="5" t="s">
        <v>1845</v>
      </c>
      <c r="H107" s="5" t="s">
        <v>1902</v>
      </c>
      <c r="J107" s="5" t="s">
        <v>2179</v>
      </c>
    </row>
    <row r="108" spans="1:10">
      <c r="A108" s="5">
        <v>107</v>
      </c>
      <c r="B108" s="5" t="s">
        <v>1524</v>
      </c>
      <c r="C108" s="5" t="s">
        <v>152</v>
      </c>
      <c r="D108" s="5" t="s">
        <v>1903</v>
      </c>
      <c r="E108" s="5" t="s">
        <v>1904</v>
      </c>
      <c r="F108" s="5" t="s">
        <v>1905</v>
      </c>
      <c r="G108" s="5" t="s">
        <v>1655</v>
      </c>
      <c r="J108" s="5" t="s">
        <v>2179</v>
      </c>
    </row>
    <row r="109" spans="1:10">
      <c r="A109" s="5">
        <v>108</v>
      </c>
      <c r="B109" s="5" t="s">
        <v>1524</v>
      </c>
      <c r="C109" s="5" t="s">
        <v>152</v>
      </c>
      <c r="D109" s="5" t="s">
        <v>1906</v>
      </c>
      <c r="E109" s="5" t="s">
        <v>1907</v>
      </c>
      <c r="F109" s="5" t="s">
        <v>1908</v>
      </c>
      <c r="G109" s="5" t="s">
        <v>1647</v>
      </c>
      <c r="J109" s="5" t="s">
        <v>2179</v>
      </c>
    </row>
    <row r="110" spans="1:10">
      <c r="A110" s="5">
        <v>109</v>
      </c>
      <c r="B110" s="5" t="s">
        <v>1524</v>
      </c>
      <c r="C110" s="5" t="s">
        <v>152</v>
      </c>
      <c r="D110" s="5" t="s">
        <v>1909</v>
      </c>
      <c r="E110" s="5" t="s">
        <v>1910</v>
      </c>
      <c r="F110" s="5" t="s">
        <v>1911</v>
      </c>
      <c r="G110" s="5" t="s">
        <v>1602</v>
      </c>
      <c r="J110" s="5" t="s">
        <v>2179</v>
      </c>
    </row>
    <row r="111" spans="1:10">
      <c r="A111" s="5">
        <v>110</v>
      </c>
      <c r="B111" s="5" t="s">
        <v>1524</v>
      </c>
      <c r="C111" s="5" t="s">
        <v>152</v>
      </c>
      <c r="D111" s="5" t="s">
        <v>1912</v>
      </c>
      <c r="E111" s="5" t="s">
        <v>1913</v>
      </c>
      <c r="F111" s="5" t="s">
        <v>1914</v>
      </c>
      <c r="G111" s="5" t="s">
        <v>1583</v>
      </c>
      <c r="H111" s="5" t="s">
        <v>1915</v>
      </c>
      <c r="J111" s="5" t="s">
        <v>2179</v>
      </c>
    </row>
    <row r="112" spans="1:10">
      <c r="A112" s="5">
        <v>111</v>
      </c>
      <c r="B112" s="5" t="s">
        <v>1524</v>
      </c>
      <c r="C112" s="5" t="s">
        <v>152</v>
      </c>
      <c r="D112" s="5" t="s">
        <v>1916</v>
      </c>
      <c r="E112" s="5" t="s">
        <v>1917</v>
      </c>
      <c r="F112" s="5" t="s">
        <v>1918</v>
      </c>
      <c r="G112" s="5" t="s">
        <v>1587</v>
      </c>
      <c r="J112" s="5" t="s">
        <v>2179</v>
      </c>
    </row>
    <row r="113" spans="1:10">
      <c r="A113" s="5">
        <v>112</v>
      </c>
      <c r="B113" s="5" t="s">
        <v>1524</v>
      </c>
      <c r="C113" s="5" t="s">
        <v>152</v>
      </c>
      <c r="D113" s="5" t="s">
        <v>1919</v>
      </c>
      <c r="E113" s="5" t="s">
        <v>1920</v>
      </c>
      <c r="F113" s="5" t="s">
        <v>1921</v>
      </c>
      <c r="G113" s="5" t="s">
        <v>1647</v>
      </c>
      <c r="J113" s="5" t="s">
        <v>2179</v>
      </c>
    </row>
    <row r="114" spans="1:10">
      <c r="A114" s="5">
        <v>113</v>
      </c>
      <c r="B114" s="5" t="s">
        <v>1524</v>
      </c>
      <c r="C114" s="5" t="s">
        <v>152</v>
      </c>
      <c r="D114" s="5" t="s">
        <v>1922</v>
      </c>
      <c r="E114" s="5" t="s">
        <v>1923</v>
      </c>
      <c r="F114" s="5" t="s">
        <v>1924</v>
      </c>
      <c r="G114" s="5" t="s">
        <v>1655</v>
      </c>
      <c r="J114" s="5" t="s">
        <v>2179</v>
      </c>
    </row>
    <row r="115" spans="1:10">
      <c r="A115" s="5">
        <v>114</v>
      </c>
      <c r="B115" s="5" t="s">
        <v>1524</v>
      </c>
      <c r="C115" s="5" t="s">
        <v>152</v>
      </c>
      <c r="D115" s="5" t="s">
        <v>1925</v>
      </c>
      <c r="E115" s="5" t="s">
        <v>1926</v>
      </c>
      <c r="F115" s="5" t="s">
        <v>1927</v>
      </c>
      <c r="G115" s="5" t="s">
        <v>1594</v>
      </c>
      <c r="H115" s="5" t="s">
        <v>1928</v>
      </c>
      <c r="J115" s="5" t="s">
        <v>2179</v>
      </c>
    </row>
    <row r="116" spans="1:10">
      <c r="A116" s="5">
        <v>115</v>
      </c>
      <c r="B116" s="5" t="s">
        <v>1524</v>
      </c>
      <c r="C116" s="5" t="s">
        <v>152</v>
      </c>
      <c r="D116" s="5" t="s">
        <v>1929</v>
      </c>
      <c r="E116" s="5" t="s">
        <v>1930</v>
      </c>
      <c r="F116" s="5" t="s">
        <v>1931</v>
      </c>
      <c r="G116" s="5" t="s">
        <v>1746</v>
      </c>
      <c r="H116" s="5" t="s">
        <v>1932</v>
      </c>
      <c r="J116" s="5" t="s">
        <v>2179</v>
      </c>
    </row>
    <row r="117" spans="1:10">
      <c r="A117" s="5">
        <v>116</v>
      </c>
      <c r="B117" s="5" t="s">
        <v>1524</v>
      </c>
      <c r="C117" s="5" t="s">
        <v>152</v>
      </c>
      <c r="D117" s="5" t="s">
        <v>1933</v>
      </c>
      <c r="E117" s="5" t="s">
        <v>1934</v>
      </c>
      <c r="F117" s="5" t="s">
        <v>1935</v>
      </c>
      <c r="G117" s="5" t="s">
        <v>1545</v>
      </c>
      <c r="H117" s="5" t="s">
        <v>1936</v>
      </c>
      <c r="J117" s="5" t="s">
        <v>2179</v>
      </c>
    </row>
    <row r="118" spans="1:10">
      <c r="A118" s="5">
        <v>117</v>
      </c>
      <c r="B118" s="5" t="s">
        <v>1524</v>
      </c>
      <c r="C118" s="5" t="s">
        <v>152</v>
      </c>
      <c r="D118" s="5" t="s">
        <v>1937</v>
      </c>
      <c r="E118" s="5" t="s">
        <v>1938</v>
      </c>
      <c r="F118" s="5" t="s">
        <v>1939</v>
      </c>
      <c r="G118" s="5" t="s">
        <v>1594</v>
      </c>
      <c r="J118" s="5" t="s">
        <v>2179</v>
      </c>
    </row>
    <row r="119" spans="1:10">
      <c r="A119" s="5">
        <v>118</v>
      </c>
      <c r="B119" s="5" t="s">
        <v>1524</v>
      </c>
      <c r="C119" s="5" t="s">
        <v>152</v>
      </c>
      <c r="D119" s="5" t="s">
        <v>1940</v>
      </c>
      <c r="E119" s="5" t="s">
        <v>1941</v>
      </c>
      <c r="F119" s="5" t="s">
        <v>1942</v>
      </c>
      <c r="G119" s="5" t="s">
        <v>1647</v>
      </c>
      <c r="H119" s="5" t="s">
        <v>1943</v>
      </c>
      <c r="J119" s="5" t="s">
        <v>2179</v>
      </c>
    </row>
    <row r="120" spans="1:10">
      <c r="A120" s="5">
        <v>119</v>
      </c>
      <c r="B120" s="5" t="s">
        <v>1524</v>
      </c>
      <c r="C120" s="5" t="s">
        <v>152</v>
      </c>
      <c r="D120" s="5" t="s">
        <v>1944</v>
      </c>
      <c r="E120" s="5" t="s">
        <v>1945</v>
      </c>
      <c r="F120" s="5" t="s">
        <v>1946</v>
      </c>
      <c r="G120" s="5" t="s">
        <v>1563</v>
      </c>
      <c r="J120" s="5" t="s">
        <v>2179</v>
      </c>
    </row>
    <row r="121" spans="1:10">
      <c r="A121" s="5">
        <v>120</v>
      </c>
      <c r="B121" s="5" t="s">
        <v>1524</v>
      </c>
      <c r="C121" s="5" t="s">
        <v>152</v>
      </c>
      <c r="D121" s="5" t="s">
        <v>1947</v>
      </c>
      <c r="E121" s="5" t="s">
        <v>1948</v>
      </c>
      <c r="F121" s="5" t="s">
        <v>1949</v>
      </c>
      <c r="G121" s="5" t="s">
        <v>1594</v>
      </c>
      <c r="H121" s="5" t="s">
        <v>1950</v>
      </c>
      <c r="J121" s="5" t="s">
        <v>2179</v>
      </c>
    </row>
    <row r="122" spans="1:10">
      <c r="A122" s="5">
        <v>121</v>
      </c>
      <c r="B122" s="5" t="s">
        <v>1524</v>
      </c>
      <c r="C122" s="5" t="s">
        <v>152</v>
      </c>
      <c r="D122" s="5" t="s">
        <v>1951</v>
      </c>
      <c r="E122" s="5" t="s">
        <v>1952</v>
      </c>
      <c r="F122" s="5" t="s">
        <v>1953</v>
      </c>
      <c r="G122" s="5" t="s">
        <v>1704</v>
      </c>
      <c r="H122" s="5" t="s">
        <v>1954</v>
      </c>
      <c r="J122" s="5" t="s">
        <v>2179</v>
      </c>
    </row>
    <row r="123" spans="1:10">
      <c r="A123" s="5">
        <v>122</v>
      </c>
      <c r="B123" s="5" t="s">
        <v>1524</v>
      </c>
      <c r="C123" s="5" t="s">
        <v>152</v>
      </c>
      <c r="D123" s="5" t="s">
        <v>1955</v>
      </c>
      <c r="E123" s="5" t="s">
        <v>1956</v>
      </c>
      <c r="F123" s="5" t="s">
        <v>1957</v>
      </c>
      <c r="G123" s="5" t="s">
        <v>1761</v>
      </c>
      <c r="J123" s="5" t="s">
        <v>2179</v>
      </c>
    </row>
    <row r="124" spans="1:10">
      <c r="A124" s="5">
        <v>123</v>
      </c>
      <c r="B124" s="5" t="s">
        <v>1524</v>
      </c>
      <c r="C124" s="5" t="s">
        <v>152</v>
      </c>
      <c r="D124" s="5" t="s">
        <v>1958</v>
      </c>
      <c r="E124" s="5" t="s">
        <v>1959</v>
      </c>
      <c r="F124" s="5" t="s">
        <v>1960</v>
      </c>
      <c r="G124" s="5" t="s">
        <v>1647</v>
      </c>
      <c r="J124" s="5" t="s">
        <v>2179</v>
      </c>
    </row>
    <row r="125" spans="1:10">
      <c r="A125" s="5">
        <v>124</v>
      </c>
      <c r="B125" s="5" t="s">
        <v>1524</v>
      </c>
      <c r="C125" s="5" t="s">
        <v>152</v>
      </c>
      <c r="D125" s="5" t="s">
        <v>1961</v>
      </c>
      <c r="E125" s="5" t="s">
        <v>1962</v>
      </c>
      <c r="F125" s="5" t="s">
        <v>1963</v>
      </c>
      <c r="G125" s="5" t="s">
        <v>1620</v>
      </c>
      <c r="H125" s="5" t="s">
        <v>1964</v>
      </c>
      <c r="J125" s="5" t="s">
        <v>2179</v>
      </c>
    </row>
    <row r="126" spans="1:10">
      <c r="A126" s="5">
        <v>125</v>
      </c>
      <c r="B126" s="5" t="s">
        <v>1524</v>
      </c>
      <c r="C126" s="5" t="s">
        <v>152</v>
      </c>
      <c r="D126" s="5" t="s">
        <v>1965</v>
      </c>
      <c r="E126" s="5" t="s">
        <v>1966</v>
      </c>
      <c r="F126" s="5" t="s">
        <v>1967</v>
      </c>
      <c r="G126" s="5" t="s">
        <v>1538</v>
      </c>
      <c r="H126" s="5" t="s">
        <v>1968</v>
      </c>
      <c r="J126" s="5" t="s">
        <v>2179</v>
      </c>
    </row>
    <row r="127" spans="1:10">
      <c r="A127" s="5">
        <v>126</v>
      </c>
      <c r="B127" s="5" t="s">
        <v>1524</v>
      </c>
      <c r="C127" s="5" t="s">
        <v>152</v>
      </c>
      <c r="D127" s="5" t="s">
        <v>1969</v>
      </c>
      <c r="E127" s="5" t="s">
        <v>1970</v>
      </c>
      <c r="F127" s="5" t="s">
        <v>1971</v>
      </c>
      <c r="G127" s="5" t="s">
        <v>1712</v>
      </c>
      <c r="J127" s="5" t="s">
        <v>2179</v>
      </c>
    </row>
    <row r="128" spans="1:10">
      <c r="A128" s="5">
        <v>127</v>
      </c>
      <c r="B128" s="5" t="s">
        <v>1524</v>
      </c>
      <c r="C128" s="5" t="s">
        <v>152</v>
      </c>
      <c r="D128" s="5" t="s">
        <v>1972</v>
      </c>
      <c r="E128" s="5" t="s">
        <v>1973</v>
      </c>
      <c r="F128" s="5" t="s">
        <v>1974</v>
      </c>
      <c r="G128" s="5" t="s">
        <v>1659</v>
      </c>
      <c r="H128" s="5" t="s">
        <v>1975</v>
      </c>
      <c r="J128" s="5" t="s">
        <v>2179</v>
      </c>
    </row>
    <row r="129" spans="1:10">
      <c r="A129" s="5">
        <v>128</v>
      </c>
      <c r="B129" s="5" t="s">
        <v>1524</v>
      </c>
      <c r="C129" s="5" t="s">
        <v>152</v>
      </c>
      <c r="D129" s="5" t="s">
        <v>1976</v>
      </c>
      <c r="E129" s="5" t="s">
        <v>1977</v>
      </c>
      <c r="F129" s="5" t="s">
        <v>1978</v>
      </c>
      <c r="G129" s="5" t="s">
        <v>1640</v>
      </c>
      <c r="J129" s="5" t="s">
        <v>2179</v>
      </c>
    </row>
    <row r="130" spans="1:10">
      <c r="A130" s="5">
        <v>129</v>
      </c>
      <c r="B130" s="5" t="s">
        <v>1524</v>
      </c>
      <c r="C130" s="5" t="s">
        <v>152</v>
      </c>
      <c r="D130" s="5" t="s">
        <v>1979</v>
      </c>
      <c r="E130" s="5" t="s">
        <v>1980</v>
      </c>
      <c r="F130" s="5" t="s">
        <v>1981</v>
      </c>
      <c r="G130" s="5" t="s">
        <v>1982</v>
      </c>
      <c r="J130" s="5" t="s">
        <v>2179</v>
      </c>
    </row>
    <row r="131" spans="1:10">
      <c r="A131" s="5">
        <v>130</v>
      </c>
      <c r="B131" s="5" t="s">
        <v>1524</v>
      </c>
      <c r="C131" s="5" t="s">
        <v>152</v>
      </c>
      <c r="D131" s="5" t="s">
        <v>1983</v>
      </c>
      <c r="E131" s="5" t="s">
        <v>1984</v>
      </c>
      <c r="F131" s="5" t="s">
        <v>1985</v>
      </c>
      <c r="G131" s="5" t="s">
        <v>1712</v>
      </c>
      <c r="J131" s="5" t="s">
        <v>2179</v>
      </c>
    </row>
    <row r="132" spans="1:10">
      <c r="A132" s="5">
        <v>131</v>
      </c>
      <c r="B132" s="5" t="s">
        <v>1524</v>
      </c>
      <c r="C132" s="5" t="s">
        <v>152</v>
      </c>
      <c r="D132" s="5" t="s">
        <v>1986</v>
      </c>
      <c r="E132" s="5" t="s">
        <v>1987</v>
      </c>
      <c r="F132" s="5" t="s">
        <v>1988</v>
      </c>
      <c r="G132" s="5" t="s">
        <v>1712</v>
      </c>
      <c r="J132" s="5" t="s">
        <v>2179</v>
      </c>
    </row>
    <row r="133" spans="1:10">
      <c r="A133" s="5">
        <v>132</v>
      </c>
      <c r="B133" s="5" t="s">
        <v>1524</v>
      </c>
      <c r="C133" s="5" t="s">
        <v>152</v>
      </c>
      <c r="D133" s="5" t="s">
        <v>1989</v>
      </c>
      <c r="E133" s="5" t="s">
        <v>1990</v>
      </c>
      <c r="F133" s="5" t="s">
        <v>1991</v>
      </c>
      <c r="G133" s="5" t="s">
        <v>1471</v>
      </c>
      <c r="J133" s="5" t="s">
        <v>2179</v>
      </c>
    </row>
    <row r="134" spans="1:10">
      <c r="A134" s="5">
        <v>133</v>
      </c>
      <c r="B134" s="5" t="s">
        <v>1524</v>
      </c>
      <c r="C134" s="5" t="s">
        <v>152</v>
      </c>
      <c r="D134" s="5" t="s">
        <v>1992</v>
      </c>
      <c r="E134" s="5" t="s">
        <v>1993</v>
      </c>
      <c r="F134" s="5" t="s">
        <v>1994</v>
      </c>
      <c r="G134" s="5" t="s">
        <v>1845</v>
      </c>
      <c r="J134" s="5" t="s">
        <v>2179</v>
      </c>
    </row>
    <row r="135" spans="1:10">
      <c r="A135" s="5">
        <v>134</v>
      </c>
      <c r="B135" s="5" t="s">
        <v>1524</v>
      </c>
      <c r="C135" s="5" t="s">
        <v>152</v>
      </c>
      <c r="D135" s="5" t="s">
        <v>1995</v>
      </c>
      <c r="E135" s="5" t="s">
        <v>1996</v>
      </c>
      <c r="F135" s="5" t="s">
        <v>1997</v>
      </c>
      <c r="G135" s="5" t="s">
        <v>1761</v>
      </c>
      <c r="J135" s="5" t="s">
        <v>2179</v>
      </c>
    </row>
    <row r="136" spans="1:10">
      <c r="A136" s="5">
        <v>135</v>
      </c>
      <c r="B136" s="5" t="s">
        <v>1524</v>
      </c>
      <c r="C136" s="5" t="s">
        <v>152</v>
      </c>
      <c r="D136" s="5" t="s">
        <v>1998</v>
      </c>
      <c r="E136" s="5" t="s">
        <v>1999</v>
      </c>
      <c r="F136" s="5" t="s">
        <v>2000</v>
      </c>
      <c r="G136" s="5" t="s">
        <v>1647</v>
      </c>
      <c r="J136" s="5" t="s">
        <v>2179</v>
      </c>
    </row>
    <row r="137" spans="1:10">
      <c r="A137" s="5">
        <v>136</v>
      </c>
      <c r="B137" s="5" t="s">
        <v>1524</v>
      </c>
      <c r="C137" s="5" t="s">
        <v>152</v>
      </c>
      <c r="D137" s="5" t="s">
        <v>2001</v>
      </c>
      <c r="E137" s="5" t="s">
        <v>2002</v>
      </c>
      <c r="F137" s="5" t="s">
        <v>2003</v>
      </c>
      <c r="G137" s="5" t="s">
        <v>1761</v>
      </c>
      <c r="J137" s="5" t="s">
        <v>2179</v>
      </c>
    </row>
    <row r="138" spans="1:10">
      <c r="A138" s="5">
        <v>137</v>
      </c>
      <c r="B138" s="5" t="s">
        <v>1524</v>
      </c>
      <c r="C138" s="5" t="s">
        <v>152</v>
      </c>
      <c r="D138" s="5" t="s">
        <v>2004</v>
      </c>
      <c r="E138" s="5" t="s">
        <v>2005</v>
      </c>
      <c r="F138" s="5" t="s">
        <v>2006</v>
      </c>
      <c r="G138" s="5" t="s">
        <v>1655</v>
      </c>
      <c r="J138" s="5" t="s">
        <v>2179</v>
      </c>
    </row>
    <row r="139" spans="1:10">
      <c r="A139" s="5">
        <v>138</v>
      </c>
      <c r="B139" s="5" t="s">
        <v>1524</v>
      </c>
      <c r="C139" s="5" t="s">
        <v>152</v>
      </c>
      <c r="D139" s="5" t="s">
        <v>2007</v>
      </c>
      <c r="E139" s="5" t="s">
        <v>2008</v>
      </c>
      <c r="F139" s="5" t="s">
        <v>2009</v>
      </c>
      <c r="G139" s="5" t="s">
        <v>1563</v>
      </c>
      <c r="H139" s="5" t="s">
        <v>1717</v>
      </c>
      <c r="J139" s="5" t="s">
        <v>2179</v>
      </c>
    </row>
    <row r="140" spans="1:10">
      <c r="A140" s="5">
        <v>139</v>
      </c>
      <c r="B140" s="5" t="s">
        <v>1524</v>
      </c>
      <c r="C140" s="5" t="s">
        <v>152</v>
      </c>
      <c r="D140" s="5" t="s">
        <v>2010</v>
      </c>
      <c r="E140" s="5" t="s">
        <v>2011</v>
      </c>
      <c r="F140" s="5" t="s">
        <v>2012</v>
      </c>
      <c r="G140" s="5" t="s">
        <v>2013</v>
      </c>
      <c r="J140" s="5" t="s">
        <v>2179</v>
      </c>
    </row>
    <row r="141" spans="1:10">
      <c r="A141" s="5">
        <v>140</v>
      </c>
      <c r="B141" s="5" t="s">
        <v>1524</v>
      </c>
      <c r="C141" s="5" t="s">
        <v>152</v>
      </c>
      <c r="D141" s="5" t="s">
        <v>2014</v>
      </c>
      <c r="E141" s="5" t="s">
        <v>2015</v>
      </c>
      <c r="F141" s="5" t="s">
        <v>1867</v>
      </c>
      <c r="G141" s="5" t="s">
        <v>2016</v>
      </c>
      <c r="J141" s="5" t="s">
        <v>2179</v>
      </c>
    </row>
    <row r="142" spans="1:10">
      <c r="A142" s="5">
        <v>141</v>
      </c>
      <c r="B142" s="5" t="s">
        <v>1524</v>
      </c>
      <c r="C142" s="5" t="s">
        <v>152</v>
      </c>
      <c r="D142" s="5" t="s">
        <v>2017</v>
      </c>
      <c r="E142" s="5" t="s">
        <v>2018</v>
      </c>
      <c r="F142" s="5" t="s">
        <v>1867</v>
      </c>
      <c r="G142" s="5" t="s">
        <v>2019</v>
      </c>
      <c r="J142" s="5" t="s">
        <v>2179</v>
      </c>
    </row>
    <row r="143" spans="1:10">
      <c r="A143" s="5">
        <v>142</v>
      </c>
      <c r="B143" s="5" t="s">
        <v>1524</v>
      </c>
      <c r="C143" s="5" t="s">
        <v>152</v>
      </c>
      <c r="D143" s="5" t="s">
        <v>2020</v>
      </c>
      <c r="E143" s="5" t="s">
        <v>2021</v>
      </c>
      <c r="F143" s="5" t="s">
        <v>1867</v>
      </c>
      <c r="G143" s="5" t="s">
        <v>2022</v>
      </c>
      <c r="J143" s="5" t="s">
        <v>2179</v>
      </c>
    </row>
    <row r="144" spans="1:10">
      <c r="A144" s="5">
        <v>143</v>
      </c>
      <c r="B144" s="5" t="s">
        <v>1524</v>
      </c>
      <c r="C144" s="5" t="s">
        <v>152</v>
      </c>
      <c r="D144" s="5" t="s">
        <v>2023</v>
      </c>
      <c r="E144" s="5" t="s">
        <v>2024</v>
      </c>
      <c r="F144" s="5" t="s">
        <v>2025</v>
      </c>
      <c r="G144" s="5" t="s">
        <v>1647</v>
      </c>
      <c r="J144" s="5" t="s">
        <v>2179</v>
      </c>
    </row>
    <row r="145" spans="1:10">
      <c r="A145" s="5">
        <v>144</v>
      </c>
      <c r="B145" s="5" t="s">
        <v>1524</v>
      </c>
      <c r="C145" s="5" t="s">
        <v>152</v>
      </c>
      <c r="D145" s="5" t="s">
        <v>2026</v>
      </c>
      <c r="E145" s="5" t="s">
        <v>2027</v>
      </c>
      <c r="F145" s="5" t="s">
        <v>2028</v>
      </c>
      <c r="G145" s="5" t="s">
        <v>1594</v>
      </c>
      <c r="J145" s="5" t="s">
        <v>2179</v>
      </c>
    </row>
    <row r="146" spans="1:10">
      <c r="A146" s="5">
        <v>145</v>
      </c>
      <c r="B146" s="5" t="s">
        <v>1524</v>
      </c>
      <c r="C146" s="5" t="s">
        <v>152</v>
      </c>
      <c r="D146" s="5" t="s">
        <v>2029</v>
      </c>
      <c r="E146" s="5" t="s">
        <v>2030</v>
      </c>
      <c r="F146" s="5" t="s">
        <v>2031</v>
      </c>
      <c r="G146" s="5" t="s">
        <v>1563</v>
      </c>
      <c r="J146" s="5" t="s">
        <v>2179</v>
      </c>
    </row>
    <row r="147" spans="1:10">
      <c r="A147" s="5">
        <v>146</v>
      </c>
      <c r="B147" s="5" t="s">
        <v>1524</v>
      </c>
      <c r="C147" s="5" t="s">
        <v>152</v>
      </c>
      <c r="D147" s="5" t="s">
        <v>2032</v>
      </c>
      <c r="E147" s="5" t="s">
        <v>2033</v>
      </c>
      <c r="F147" s="5" t="s">
        <v>2034</v>
      </c>
      <c r="G147" s="5" t="s">
        <v>1771</v>
      </c>
      <c r="J147" s="5" t="s">
        <v>2179</v>
      </c>
    </row>
    <row r="148" spans="1:10">
      <c r="A148" s="5">
        <v>147</v>
      </c>
      <c r="B148" s="5" t="s">
        <v>1524</v>
      </c>
      <c r="C148" s="5" t="s">
        <v>152</v>
      </c>
      <c r="D148" s="5" t="s">
        <v>2035</v>
      </c>
      <c r="E148" s="5" t="s">
        <v>2036</v>
      </c>
      <c r="F148" s="5" t="s">
        <v>2037</v>
      </c>
      <c r="G148" s="5" t="s">
        <v>1563</v>
      </c>
      <c r="J148" s="5" t="s">
        <v>2179</v>
      </c>
    </row>
    <row r="149" spans="1:10">
      <c r="A149" s="5">
        <v>148</v>
      </c>
      <c r="B149" s="5" t="s">
        <v>1524</v>
      </c>
      <c r="C149" s="5" t="s">
        <v>152</v>
      </c>
      <c r="D149" s="5" t="s">
        <v>2038</v>
      </c>
      <c r="E149" s="5" t="s">
        <v>2039</v>
      </c>
      <c r="F149" s="5" t="s">
        <v>2040</v>
      </c>
      <c r="G149" s="5" t="s">
        <v>1704</v>
      </c>
      <c r="J149" s="5" t="s">
        <v>2179</v>
      </c>
    </row>
    <row r="150" spans="1:10">
      <c r="A150" s="5">
        <v>149</v>
      </c>
      <c r="B150" s="5" t="s">
        <v>1524</v>
      </c>
      <c r="C150" s="5" t="s">
        <v>152</v>
      </c>
      <c r="D150" s="5" t="s">
        <v>2041</v>
      </c>
      <c r="E150" s="5" t="s">
        <v>2042</v>
      </c>
      <c r="F150" s="5" t="s">
        <v>2043</v>
      </c>
      <c r="G150" s="5" t="s">
        <v>1563</v>
      </c>
      <c r="H150" s="5" t="s">
        <v>1717</v>
      </c>
      <c r="J150" s="5" t="s">
        <v>2179</v>
      </c>
    </row>
    <row r="151" spans="1:10">
      <c r="A151" s="5">
        <v>150</v>
      </c>
      <c r="B151" s="5" t="s">
        <v>1524</v>
      </c>
      <c r="C151" s="5" t="s">
        <v>152</v>
      </c>
      <c r="D151" s="5" t="s">
        <v>2044</v>
      </c>
      <c r="E151" s="5" t="s">
        <v>2045</v>
      </c>
      <c r="F151" s="5" t="s">
        <v>2046</v>
      </c>
      <c r="G151" s="5" t="s">
        <v>1563</v>
      </c>
      <c r="J151" s="5" t="s">
        <v>2179</v>
      </c>
    </row>
    <row r="152" spans="1:10">
      <c r="A152" s="5">
        <v>151</v>
      </c>
      <c r="B152" s="5" t="s">
        <v>1524</v>
      </c>
      <c r="C152" s="5" t="s">
        <v>152</v>
      </c>
      <c r="D152" s="5" t="s">
        <v>2047</v>
      </c>
      <c r="E152" s="5" t="s">
        <v>2048</v>
      </c>
      <c r="F152" s="5" t="s">
        <v>2049</v>
      </c>
      <c r="G152" s="5" t="s">
        <v>1659</v>
      </c>
      <c r="J152" s="5" t="s">
        <v>2179</v>
      </c>
    </row>
    <row r="153" spans="1:10">
      <c r="A153" s="5">
        <v>152</v>
      </c>
      <c r="B153" s="5" t="s">
        <v>1524</v>
      </c>
      <c r="C153" s="5" t="s">
        <v>152</v>
      </c>
      <c r="D153" s="5" t="s">
        <v>2050</v>
      </c>
      <c r="E153" s="5" t="s">
        <v>2051</v>
      </c>
      <c r="F153" s="5" t="s">
        <v>2052</v>
      </c>
      <c r="G153" s="5" t="s">
        <v>1761</v>
      </c>
      <c r="J153" s="5" t="s">
        <v>2179</v>
      </c>
    </row>
    <row r="154" spans="1:10">
      <c r="A154" s="5">
        <v>153</v>
      </c>
      <c r="B154" s="5" t="s">
        <v>1524</v>
      </c>
      <c r="C154" s="5" t="s">
        <v>152</v>
      </c>
      <c r="D154" s="5" t="s">
        <v>2053</v>
      </c>
      <c r="E154" s="5" t="s">
        <v>2054</v>
      </c>
      <c r="F154" s="5" t="s">
        <v>2055</v>
      </c>
      <c r="G154" s="5" t="s">
        <v>1771</v>
      </c>
      <c r="J154" s="5" t="s">
        <v>2179</v>
      </c>
    </row>
    <row r="155" spans="1:10">
      <c r="A155" s="5">
        <v>154</v>
      </c>
      <c r="B155" s="5" t="s">
        <v>1524</v>
      </c>
      <c r="C155" s="5" t="s">
        <v>152</v>
      </c>
      <c r="D155" s="5" t="s">
        <v>2056</v>
      </c>
      <c r="E155" s="5" t="s">
        <v>2057</v>
      </c>
      <c r="F155" s="5" t="s">
        <v>2058</v>
      </c>
      <c r="G155" s="5" t="s">
        <v>1640</v>
      </c>
      <c r="J155" s="5" t="s">
        <v>2179</v>
      </c>
    </row>
    <row r="156" spans="1:10">
      <c r="A156" s="5">
        <v>155</v>
      </c>
      <c r="B156" s="5" t="s">
        <v>1524</v>
      </c>
      <c r="C156" s="5" t="s">
        <v>152</v>
      </c>
      <c r="D156" s="5" t="s">
        <v>2059</v>
      </c>
      <c r="E156" s="5" t="s">
        <v>2060</v>
      </c>
      <c r="F156" s="5" t="s">
        <v>2061</v>
      </c>
      <c r="G156" s="5" t="s">
        <v>1606</v>
      </c>
      <c r="J156" s="5" t="s">
        <v>2179</v>
      </c>
    </row>
    <row r="157" spans="1:10">
      <c r="A157" s="5">
        <v>156</v>
      </c>
      <c r="B157" s="5" t="s">
        <v>1524</v>
      </c>
      <c r="C157" s="5" t="s">
        <v>152</v>
      </c>
      <c r="D157" s="5" t="s">
        <v>2062</v>
      </c>
      <c r="E157" s="5" t="s">
        <v>2063</v>
      </c>
      <c r="F157" s="5" t="s">
        <v>2064</v>
      </c>
      <c r="G157" s="5" t="s">
        <v>1563</v>
      </c>
      <c r="J157" s="5" t="s">
        <v>2179</v>
      </c>
    </row>
    <row r="158" spans="1:10">
      <c r="A158" s="5">
        <v>157</v>
      </c>
      <c r="B158" s="5" t="s">
        <v>1524</v>
      </c>
      <c r="C158" s="5" t="s">
        <v>152</v>
      </c>
      <c r="D158" s="5" t="s">
        <v>2065</v>
      </c>
      <c r="E158" s="5" t="s">
        <v>2066</v>
      </c>
      <c r="F158" s="5" t="s">
        <v>2067</v>
      </c>
      <c r="G158" s="5" t="s">
        <v>1761</v>
      </c>
      <c r="J158" s="5" t="s">
        <v>2179</v>
      </c>
    </row>
    <row r="159" spans="1:10">
      <c r="A159" s="5">
        <v>158</v>
      </c>
      <c r="B159" s="5" t="s">
        <v>1524</v>
      </c>
      <c r="C159" s="5" t="s">
        <v>152</v>
      </c>
      <c r="D159" s="5" t="s">
        <v>2068</v>
      </c>
      <c r="E159" s="5" t="s">
        <v>2069</v>
      </c>
      <c r="F159" s="5" t="s">
        <v>2070</v>
      </c>
      <c r="G159" s="5" t="s">
        <v>1761</v>
      </c>
      <c r="J159" s="5" t="s">
        <v>2179</v>
      </c>
    </row>
    <row r="160" spans="1:10">
      <c r="A160" s="5">
        <v>159</v>
      </c>
      <c r="B160" s="5" t="s">
        <v>1524</v>
      </c>
      <c r="C160" s="5" t="s">
        <v>152</v>
      </c>
      <c r="D160" s="5" t="s">
        <v>2071</v>
      </c>
      <c r="E160" s="5" t="s">
        <v>2072</v>
      </c>
      <c r="F160" s="5" t="s">
        <v>2073</v>
      </c>
      <c r="G160" s="5" t="s">
        <v>1471</v>
      </c>
      <c r="H160" s="5" t="s">
        <v>1894</v>
      </c>
      <c r="J160" s="5" t="s">
        <v>2179</v>
      </c>
    </row>
    <row r="161" spans="1:10">
      <c r="A161" s="5">
        <v>160</v>
      </c>
      <c r="B161" s="5" t="s">
        <v>1524</v>
      </c>
      <c r="C161" s="5" t="s">
        <v>152</v>
      </c>
      <c r="D161" s="5" t="s">
        <v>2074</v>
      </c>
      <c r="E161" s="5" t="s">
        <v>2075</v>
      </c>
      <c r="F161" s="5" t="s">
        <v>2076</v>
      </c>
      <c r="G161" s="5" t="s">
        <v>1712</v>
      </c>
      <c r="J161" s="5" t="s">
        <v>2179</v>
      </c>
    </row>
    <row r="162" spans="1:10">
      <c r="A162" s="5">
        <v>161</v>
      </c>
      <c r="B162" s="5" t="s">
        <v>1524</v>
      </c>
      <c r="C162" s="5" t="s">
        <v>152</v>
      </c>
      <c r="D162" s="5" t="s">
        <v>2077</v>
      </c>
      <c r="E162" s="5" t="s">
        <v>2078</v>
      </c>
      <c r="F162" s="5" t="s">
        <v>2079</v>
      </c>
      <c r="G162" s="5" t="s">
        <v>1712</v>
      </c>
      <c r="J162" s="5" t="s">
        <v>2179</v>
      </c>
    </row>
    <row r="163" spans="1:10">
      <c r="A163" s="5">
        <v>162</v>
      </c>
      <c r="B163" s="5" t="s">
        <v>1524</v>
      </c>
      <c r="C163" s="5" t="s">
        <v>152</v>
      </c>
      <c r="D163" s="5" t="s">
        <v>2080</v>
      </c>
      <c r="E163" s="5" t="s">
        <v>2081</v>
      </c>
      <c r="F163" s="5" t="s">
        <v>2082</v>
      </c>
      <c r="G163" s="5" t="s">
        <v>1587</v>
      </c>
      <c r="J163" s="5" t="s">
        <v>2179</v>
      </c>
    </row>
    <row r="164" spans="1:10">
      <c r="A164" s="5">
        <v>163</v>
      </c>
      <c r="B164" s="5" t="s">
        <v>1524</v>
      </c>
      <c r="C164" s="5" t="s">
        <v>152</v>
      </c>
      <c r="D164" s="5" t="s">
        <v>2083</v>
      </c>
      <c r="E164" s="5" t="s">
        <v>2084</v>
      </c>
      <c r="F164" s="5" t="s">
        <v>2085</v>
      </c>
      <c r="G164" s="5" t="s">
        <v>1647</v>
      </c>
      <c r="J164" s="5" t="s">
        <v>2179</v>
      </c>
    </row>
    <row r="165" spans="1:10">
      <c r="A165" s="5">
        <v>164</v>
      </c>
      <c r="B165" s="5" t="s">
        <v>1524</v>
      </c>
      <c r="C165" s="5" t="s">
        <v>152</v>
      </c>
      <c r="D165" s="5" t="s">
        <v>2086</v>
      </c>
      <c r="E165" s="5" t="s">
        <v>2087</v>
      </c>
      <c r="F165" s="5" t="s">
        <v>2088</v>
      </c>
      <c r="G165" s="5" t="s">
        <v>1563</v>
      </c>
      <c r="J165" s="5" t="s">
        <v>2179</v>
      </c>
    </row>
    <row r="166" spans="1:10">
      <c r="A166" s="5">
        <v>165</v>
      </c>
      <c r="B166" s="5" t="s">
        <v>1524</v>
      </c>
      <c r="C166" s="5" t="s">
        <v>152</v>
      </c>
      <c r="D166" s="5" t="s">
        <v>2089</v>
      </c>
      <c r="E166" s="5" t="s">
        <v>2090</v>
      </c>
      <c r="F166" s="5" t="s">
        <v>2091</v>
      </c>
      <c r="G166" s="5" t="s">
        <v>1659</v>
      </c>
      <c r="H166" s="5" t="s">
        <v>2092</v>
      </c>
      <c r="J166" s="5" t="s">
        <v>2179</v>
      </c>
    </row>
    <row r="167" spans="1:10">
      <c r="A167" s="5">
        <v>166</v>
      </c>
      <c r="B167" s="5" t="s">
        <v>1524</v>
      </c>
      <c r="C167" s="5" t="s">
        <v>152</v>
      </c>
      <c r="D167" s="5" t="s">
        <v>2093</v>
      </c>
      <c r="E167" s="5" t="s">
        <v>2094</v>
      </c>
      <c r="F167" s="5" t="s">
        <v>2095</v>
      </c>
      <c r="G167" s="5" t="s">
        <v>1570</v>
      </c>
      <c r="J167" s="5" t="s">
        <v>2179</v>
      </c>
    </row>
    <row r="168" spans="1:10">
      <c r="A168" s="5">
        <v>167</v>
      </c>
      <c r="B168" s="5" t="s">
        <v>1524</v>
      </c>
      <c r="C168" s="5" t="s">
        <v>152</v>
      </c>
      <c r="D168" s="5" t="s">
        <v>2096</v>
      </c>
      <c r="E168" s="5" t="s">
        <v>2097</v>
      </c>
      <c r="F168" s="5" t="s">
        <v>2098</v>
      </c>
      <c r="G168" s="5" t="s">
        <v>2099</v>
      </c>
      <c r="J168" s="5" t="s">
        <v>2179</v>
      </c>
    </row>
    <row r="169" spans="1:10">
      <c r="A169" s="5">
        <v>168</v>
      </c>
      <c r="B169" s="5" t="s">
        <v>1524</v>
      </c>
      <c r="C169" s="5" t="s">
        <v>152</v>
      </c>
      <c r="D169" s="5" t="s">
        <v>2100</v>
      </c>
      <c r="E169" s="5" t="s">
        <v>2101</v>
      </c>
      <c r="F169" s="5" t="s">
        <v>2102</v>
      </c>
      <c r="G169" s="5" t="s">
        <v>1845</v>
      </c>
      <c r="J169" s="5" t="s">
        <v>2179</v>
      </c>
    </row>
    <row r="170" spans="1:10">
      <c r="A170" s="5">
        <v>169</v>
      </c>
      <c r="B170" s="5" t="s">
        <v>1524</v>
      </c>
      <c r="C170" s="5" t="s">
        <v>152</v>
      </c>
      <c r="D170" s="5" t="s">
        <v>2103</v>
      </c>
      <c r="E170" s="5" t="s">
        <v>2104</v>
      </c>
      <c r="F170" s="5" t="s">
        <v>2105</v>
      </c>
      <c r="G170" s="5" t="s">
        <v>1845</v>
      </c>
      <c r="J170" s="5" t="s">
        <v>2179</v>
      </c>
    </row>
    <row r="171" spans="1:10">
      <c r="A171" s="5">
        <v>170</v>
      </c>
      <c r="B171" s="5" t="s">
        <v>1524</v>
      </c>
      <c r="C171" s="5" t="s">
        <v>152</v>
      </c>
      <c r="D171" s="5" t="s">
        <v>2106</v>
      </c>
      <c r="E171" s="5" t="s">
        <v>2107</v>
      </c>
      <c r="F171" s="5" t="s">
        <v>2108</v>
      </c>
      <c r="G171" s="5" t="s">
        <v>1746</v>
      </c>
      <c r="J171" s="5" t="s">
        <v>2179</v>
      </c>
    </row>
    <row r="172" spans="1:10">
      <c r="A172" s="5">
        <v>171</v>
      </c>
      <c r="B172" s="5" t="s">
        <v>1524</v>
      </c>
      <c r="C172" s="5" t="s">
        <v>152</v>
      </c>
      <c r="D172" s="5" t="s">
        <v>2109</v>
      </c>
      <c r="E172" s="5" t="s">
        <v>2110</v>
      </c>
      <c r="F172" s="5" t="s">
        <v>2111</v>
      </c>
      <c r="G172" s="5" t="s">
        <v>1640</v>
      </c>
      <c r="J172" s="5" t="s">
        <v>2179</v>
      </c>
    </row>
    <row r="173" spans="1:10">
      <c r="A173" s="5">
        <v>172</v>
      </c>
      <c r="B173" s="5" t="s">
        <v>1524</v>
      </c>
      <c r="C173" s="5" t="s">
        <v>152</v>
      </c>
      <c r="D173" s="5" t="s">
        <v>2112</v>
      </c>
      <c r="E173" s="5" t="s">
        <v>2113</v>
      </c>
      <c r="F173" s="5" t="s">
        <v>2114</v>
      </c>
      <c r="G173" s="5" t="s">
        <v>1845</v>
      </c>
      <c r="J173" s="5" t="s">
        <v>2179</v>
      </c>
    </row>
    <row r="174" spans="1:10">
      <c r="A174" s="5">
        <v>173</v>
      </c>
      <c r="B174" s="5" t="s">
        <v>1524</v>
      </c>
      <c r="C174" s="5" t="s">
        <v>152</v>
      </c>
      <c r="D174" s="5" t="s">
        <v>2115</v>
      </c>
      <c r="E174" s="5" t="s">
        <v>2116</v>
      </c>
      <c r="F174" s="5" t="s">
        <v>2117</v>
      </c>
      <c r="G174" s="5" t="s">
        <v>1828</v>
      </c>
      <c r="J174" s="5" t="s">
        <v>2179</v>
      </c>
    </row>
    <row r="175" spans="1:10">
      <c r="A175" s="5">
        <v>174</v>
      </c>
      <c r="B175" s="5" t="s">
        <v>1524</v>
      </c>
      <c r="C175" s="5" t="s">
        <v>152</v>
      </c>
      <c r="D175" s="5" t="s">
        <v>2118</v>
      </c>
      <c r="E175" s="5" t="s">
        <v>2119</v>
      </c>
      <c r="F175" s="5" t="s">
        <v>2120</v>
      </c>
      <c r="G175" s="5" t="s">
        <v>1704</v>
      </c>
      <c r="J175" s="5" t="s">
        <v>2179</v>
      </c>
    </row>
    <row r="176" spans="1:10">
      <c r="A176" s="5">
        <v>175</v>
      </c>
      <c r="B176" s="5" t="s">
        <v>1524</v>
      </c>
      <c r="C176" s="5" t="s">
        <v>152</v>
      </c>
      <c r="D176" s="5" t="s">
        <v>2121</v>
      </c>
      <c r="E176" s="5" t="s">
        <v>2122</v>
      </c>
      <c r="F176" s="5" t="s">
        <v>2123</v>
      </c>
      <c r="G176" s="5" t="s">
        <v>2124</v>
      </c>
      <c r="H176" s="5" t="s">
        <v>2125</v>
      </c>
      <c r="J176" s="5" t="s">
        <v>2179</v>
      </c>
    </row>
    <row r="177" spans="1:10">
      <c r="A177" s="5">
        <v>176</v>
      </c>
      <c r="B177" s="5" t="s">
        <v>1524</v>
      </c>
      <c r="C177" s="5" t="s">
        <v>152</v>
      </c>
      <c r="D177" s="5" t="s">
        <v>2126</v>
      </c>
      <c r="E177" s="5" t="s">
        <v>2127</v>
      </c>
      <c r="F177" s="5" t="s">
        <v>2128</v>
      </c>
      <c r="G177" s="5" t="s">
        <v>1583</v>
      </c>
      <c r="I177" s="5" t="s">
        <v>2129</v>
      </c>
      <c r="J177" s="5" t="s">
        <v>2179</v>
      </c>
    </row>
    <row r="178" spans="1:10">
      <c r="A178" s="5">
        <v>177</v>
      </c>
      <c r="B178" s="5" t="s">
        <v>1524</v>
      </c>
      <c r="C178" s="5" t="s">
        <v>152</v>
      </c>
      <c r="D178" s="5" t="s">
        <v>2130</v>
      </c>
      <c r="E178" s="5" t="s">
        <v>2131</v>
      </c>
      <c r="F178" s="5" t="s">
        <v>2132</v>
      </c>
      <c r="G178" s="5" t="s">
        <v>1471</v>
      </c>
      <c r="H178" s="5" t="s">
        <v>2133</v>
      </c>
      <c r="J178" s="5" t="s">
        <v>2179</v>
      </c>
    </row>
    <row r="179" spans="1:10">
      <c r="A179" s="5">
        <v>178</v>
      </c>
      <c r="B179" s="5" t="s">
        <v>1524</v>
      </c>
      <c r="C179" s="5" t="s">
        <v>152</v>
      </c>
      <c r="D179" s="5" t="s">
        <v>2134</v>
      </c>
      <c r="E179" s="5" t="s">
        <v>2135</v>
      </c>
      <c r="F179" s="5" t="s">
        <v>2136</v>
      </c>
      <c r="G179" s="5" t="s">
        <v>1771</v>
      </c>
      <c r="J179" s="5" t="s">
        <v>2179</v>
      </c>
    </row>
    <row r="180" spans="1:10">
      <c r="A180" s="5">
        <v>179</v>
      </c>
      <c r="B180" s="5" t="s">
        <v>1524</v>
      </c>
      <c r="C180" s="5" t="s">
        <v>152</v>
      </c>
      <c r="D180" s="5" t="s">
        <v>2137</v>
      </c>
      <c r="E180" s="5" t="s">
        <v>2138</v>
      </c>
      <c r="F180" s="5" t="s">
        <v>2139</v>
      </c>
      <c r="G180" s="5" t="s">
        <v>2124</v>
      </c>
      <c r="J180" s="5" t="s">
        <v>2179</v>
      </c>
    </row>
    <row r="181" spans="1:10">
      <c r="A181" s="5">
        <v>180</v>
      </c>
      <c r="B181" s="5" t="s">
        <v>1524</v>
      </c>
      <c r="C181" s="5" t="s">
        <v>152</v>
      </c>
      <c r="D181" s="5" t="s">
        <v>2140</v>
      </c>
      <c r="E181" s="5" t="s">
        <v>2141</v>
      </c>
      <c r="F181" s="5" t="s">
        <v>2142</v>
      </c>
      <c r="G181" s="5" t="s">
        <v>1598</v>
      </c>
      <c r="J181" s="5" t="s">
        <v>2179</v>
      </c>
    </row>
    <row r="182" spans="1:10">
      <c r="A182" s="5">
        <v>181</v>
      </c>
      <c r="B182" s="5" t="s">
        <v>1524</v>
      </c>
      <c r="C182" s="5" t="s">
        <v>152</v>
      </c>
      <c r="D182" s="5" t="s">
        <v>2143</v>
      </c>
      <c r="E182" s="5" t="s">
        <v>2144</v>
      </c>
      <c r="F182" s="5" t="s">
        <v>2145</v>
      </c>
      <c r="G182" s="5" t="s">
        <v>1587</v>
      </c>
      <c r="J182" s="5" t="s">
        <v>2179</v>
      </c>
    </row>
    <row r="183" spans="1:10">
      <c r="A183" s="5">
        <v>182</v>
      </c>
      <c r="B183" s="5" t="s">
        <v>1524</v>
      </c>
      <c r="C183" s="5" t="s">
        <v>152</v>
      </c>
      <c r="D183" s="5" t="s">
        <v>2146</v>
      </c>
      <c r="E183" s="5" t="s">
        <v>2147</v>
      </c>
      <c r="F183" s="5" t="s">
        <v>2148</v>
      </c>
      <c r="G183" s="5" t="s">
        <v>2124</v>
      </c>
      <c r="J183" s="5" t="s">
        <v>2179</v>
      </c>
    </row>
    <row r="184" spans="1:10">
      <c r="A184" s="5">
        <v>183</v>
      </c>
      <c r="B184" s="5" t="s">
        <v>1524</v>
      </c>
      <c r="C184" s="5" t="s">
        <v>152</v>
      </c>
      <c r="D184" s="5" t="s">
        <v>2149</v>
      </c>
      <c r="E184" s="5" t="s">
        <v>2150</v>
      </c>
      <c r="F184" s="5" t="s">
        <v>2151</v>
      </c>
      <c r="G184" s="5" t="s">
        <v>2124</v>
      </c>
      <c r="J184" s="5" t="s">
        <v>2179</v>
      </c>
    </row>
    <row r="185" spans="1:10">
      <c r="A185" s="5">
        <v>184</v>
      </c>
      <c r="B185" s="5" t="s">
        <v>1524</v>
      </c>
      <c r="C185" s="5" t="s">
        <v>152</v>
      </c>
      <c r="D185" s="5" t="s">
        <v>2152</v>
      </c>
      <c r="E185" s="5" t="s">
        <v>2153</v>
      </c>
      <c r="F185" s="5" t="s">
        <v>2154</v>
      </c>
      <c r="G185" s="5" t="s">
        <v>1598</v>
      </c>
      <c r="J185" s="5" t="s">
        <v>2179</v>
      </c>
    </row>
    <row r="186" spans="1:10">
      <c r="A186" s="5">
        <v>185</v>
      </c>
      <c r="B186" s="5" t="s">
        <v>1524</v>
      </c>
      <c r="C186" s="5" t="s">
        <v>152</v>
      </c>
      <c r="D186" s="5" t="s">
        <v>2155</v>
      </c>
      <c r="E186" s="5" t="s">
        <v>2156</v>
      </c>
      <c r="F186" s="5" t="s">
        <v>2157</v>
      </c>
      <c r="G186" s="5" t="s">
        <v>1640</v>
      </c>
      <c r="J186" s="5" t="s">
        <v>2179</v>
      </c>
    </row>
    <row r="187" spans="1:10">
      <c r="A187" s="5">
        <v>186</v>
      </c>
      <c r="B187" s="5" t="s">
        <v>1524</v>
      </c>
      <c r="C187" s="5" t="s">
        <v>152</v>
      </c>
      <c r="D187" s="5" t="s">
        <v>2158</v>
      </c>
      <c r="E187" s="5" t="s">
        <v>2159</v>
      </c>
      <c r="F187" s="5" t="s">
        <v>1687</v>
      </c>
      <c r="G187" s="5" t="s">
        <v>1602</v>
      </c>
      <c r="J187" s="5" t="s">
        <v>2179</v>
      </c>
    </row>
    <row r="188" spans="1:10">
      <c r="A188" s="5">
        <v>187</v>
      </c>
      <c r="B188" s="5" t="s">
        <v>1524</v>
      </c>
      <c r="C188" s="5" t="s">
        <v>152</v>
      </c>
      <c r="D188" s="5" t="s">
        <v>2160</v>
      </c>
      <c r="E188" s="5" t="s">
        <v>2161</v>
      </c>
      <c r="F188" s="5" t="s">
        <v>2162</v>
      </c>
      <c r="G188" s="5" t="s">
        <v>2163</v>
      </c>
      <c r="J188" s="5" t="s">
        <v>2179</v>
      </c>
    </row>
    <row r="189" spans="1:10">
      <c r="A189" s="5">
        <v>188</v>
      </c>
      <c r="B189" s="5" t="s">
        <v>1524</v>
      </c>
      <c r="C189" s="5" t="s">
        <v>152</v>
      </c>
      <c r="D189" s="5" t="s">
        <v>2164</v>
      </c>
      <c r="E189" s="5" t="s">
        <v>2165</v>
      </c>
      <c r="F189" s="5" t="s">
        <v>2166</v>
      </c>
      <c r="G189" s="5" t="s">
        <v>2167</v>
      </c>
      <c r="J189" s="5" t="s">
        <v>2179</v>
      </c>
    </row>
    <row r="190" spans="1:10">
      <c r="A190" s="5">
        <v>189</v>
      </c>
      <c r="B190" s="5" t="s">
        <v>1524</v>
      </c>
      <c r="C190" s="5" t="s">
        <v>152</v>
      </c>
      <c r="D190" s="5" t="s">
        <v>2168</v>
      </c>
      <c r="E190" s="5" t="s">
        <v>2169</v>
      </c>
      <c r="F190" s="5" t="s">
        <v>1626</v>
      </c>
      <c r="G190" s="5" t="s">
        <v>2170</v>
      </c>
      <c r="J190" s="5" t="s">
        <v>2179</v>
      </c>
    </row>
    <row r="191" spans="1:10">
      <c r="A191" s="5">
        <v>190</v>
      </c>
      <c r="B191" s="5" t="s">
        <v>1524</v>
      </c>
      <c r="C191" s="5" t="s">
        <v>152</v>
      </c>
      <c r="D191" s="5" t="s">
        <v>2171</v>
      </c>
      <c r="E191" s="5" t="s">
        <v>2172</v>
      </c>
      <c r="F191" s="5" t="s">
        <v>2173</v>
      </c>
      <c r="G191" s="5" t="s">
        <v>2174</v>
      </c>
      <c r="J191" s="5" t="s">
        <v>2179</v>
      </c>
    </row>
    <row r="192" spans="1:10">
      <c r="A192" s="5">
        <v>191</v>
      </c>
      <c r="B192" s="5" t="s">
        <v>1524</v>
      </c>
      <c r="C192" s="5" t="s">
        <v>152</v>
      </c>
      <c r="D192" s="5" t="s">
        <v>2175</v>
      </c>
      <c r="E192" s="5" t="s">
        <v>2176</v>
      </c>
      <c r="F192" s="5" t="s">
        <v>2177</v>
      </c>
      <c r="G192" s="5" t="s">
        <v>2178</v>
      </c>
      <c r="J192" s="5" t="s">
        <v>2179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5" t="s">
        <v>397</v>
      </c>
      <c r="E4" s="1156"/>
      <c r="F4" s="1156"/>
      <c r="G4" s="1156"/>
      <c r="H4" s="1157"/>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8"/>
      <c r="E6" s="1158"/>
      <c r="F6" s="1159" t="s">
        <v>84</v>
      </c>
      <c r="G6" s="1159"/>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60" t="s">
        <v>16</v>
      </c>
      <c r="E8" s="1160"/>
      <c r="F8" s="1160" t="s">
        <v>398</v>
      </c>
      <c r="G8" s="1160"/>
      <c r="H8" s="1160"/>
      <c r="I8" s="1161" t="s">
        <v>399</v>
      </c>
      <c r="J8" s="1161"/>
      <c r="K8" s="1161"/>
      <c r="L8" s="1161"/>
      <c r="M8" s="212"/>
      <c r="N8" s="212"/>
      <c r="O8" s="212"/>
      <c r="P8" s="212"/>
      <c r="Q8" s="359"/>
      <c r="R8" s="212"/>
      <c r="S8" s="356"/>
      <c r="T8" s="356"/>
      <c r="U8" s="356"/>
      <c r="V8" s="356"/>
    </row>
    <row r="9" spans="1:256" s="126" customFormat="1" ht="20.25" customHeight="1">
      <c r="A9" s="125"/>
      <c r="B9" s="36"/>
      <c r="C9" s="230"/>
      <c r="D9" s="240" t="s">
        <v>92</v>
      </c>
      <c r="E9" s="240" t="s">
        <v>400</v>
      </c>
      <c r="F9" s="1151" t="s">
        <v>92</v>
      </c>
      <c r="G9" s="1152"/>
      <c r="H9" s="241" t="s">
        <v>400</v>
      </c>
      <c r="I9" s="1153" t="s">
        <v>92</v>
      </c>
      <c r="J9" s="1153"/>
      <c r="K9" s="241" t="s">
        <v>400</v>
      </c>
      <c r="L9" s="241" t="s">
        <v>401</v>
      </c>
      <c r="M9" s="212"/>
      <c r="N9" s="212"/>
      <c r="O9" s="212"/>
      <c r="P9" s="212"/>
      <c r="Q9" s="359"/>
      <c r="R9" s="212"/>
      <c r="S9" s="356"/>
      <c r="T9" s="356"/>
      <c r="U9" s="356"/>
      <c r="V9" s="356"/>
    </row>
    <row r="10" spans="1:256" ht="12" customHeight="1">
      <c r="C10" s="249"/>
      <c r="D10" s="354" t="s">
        <v>93</v>
      </c>
      <c r="E10" s="354" t="s">
        <v>49</v>
      </c>
      <c r="F10" s="1154" t="s">
        <v>50</v>
      </c>
      <c r="G10" s="1154"/>
      <c r="H10" s="354" t="s">
        <v>51</v>
      </c>
      <c r="I10" s="1154" t="s">
        <v>68</v>
      </c>
      <c r="J10" s="1154"/>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3"/>
      <c r="D12" s="1160">
        <v>1</v>
      </c>
      <c r="E12" s="1164" t="s">
        <v>1489</v>
      </c>
      <c r="F12" s="1118"/>
      <c r="G12" s="1103">
        <v>0</v>
      </c>
      <c r="H12" s="357"/>
      <c r="I12" s="250"/>
      <c r="J12" s="394" t="s">
        <v>519</v>
      </c>
      <c r="K12" s="734"/>
      <c r="L12" s="266"/>
      <c r="M12" s="830">
        <f>mergeValue(H12)</f>
        <v>0</v>
      </c>
      <c r="N12" s="1009"/>
      <c r="O12" s="1009"/>
      <c r="P12" s="830" t="str">
        <f>IF(ISERROR(MATCH(Q12,MODesc,0)),"n","y")</f>
        <v>n</v>
      </c>
      <c r="Q12" s="1009" t="s">
        <v>1489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3"/>
      <c r="D13" s="1160"/>
      <c r="E13" s="1165"/>
      <c r="F13" s="1166"/>
      <c r="G13" s="1160">
        <v>1</v>
      </c>
      <c r="H13" s="1162" t="s">
        <v>1428</v>
      </c>
      <c r="I13" s="250"/>
      <c r="J13" s="394" t="s">
        <v>519</v>
      </c>
      <c r="K13" s="734"/>
      <c r="L13" s="266"/>
      <c r="M13" s="830" t="str">
        <f>mergeValue(H13)</f>
        <v>городской округ Самара</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3"/>
      <c r="D14" s="1160"/>
      <c r="E14" s="1165"/>
      <c r="F14" s="1167"/>
      <c r="G14" s="1160"/>
      <c r="H14" s="1162"/>
      <c r="I14" s="1122"/>
      <c r="J14" s="1103">
        <v>1</v>
      </c>
      <c r="K14" s="1117" t="s">
        <v>1428</v>
      </c>
      <c r="L14" s="247" t="s">
        <v>1429</v>
      </c>
      <c r="M14" s="830" t="str">
        <f>mergeValue(H14)</f>
        <v>городской округ Самара</v>
      </c>
      <c r="N14" s="1009"/>
      <c r="O14" s="1009"/>
      <c r="P14" s="1009"/>
      <c r="Q14" s="1009"/>
      <c r="R14" s="830" t="str">
        <f>K14&amp;" ("&amp;L14&amp;")"</f>
        <v>городской округ Самара (36701000)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UkMCXXRprX8pe6qqLTkyFsFrvEtyCdzQy/VInTiyDPhPKRHygE00htAT/fLYA9PJicoNtaKYUARFRv5jCqRcBg==" saltValue="GOKk0DZpmWY/EI1Ygtj5q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61"/>
  </cols>
  <sheetData>
    <row r="1" spans="1:4">
      <c r="A1" s="1061" t="s">
        <v>1455</v>
      </c>
      <c r="B1" t="s">
        <v>514</v>
      </c>
      <c r="C1" t="s">
        <v>515</v>
      </c>
      <c r="D1" t="s">
        <v>1454</v>
      </c>
    </row>
    <row r="2" spans="1:4">
      <c r="A2" s="1061">
        <v>1</v>
      </c>
      <c r="B2" t="s">
        <v>776</v>
      </c>
      <c r="C2" t="s">
        <v>776</v>
      </c>
      <c r="D2" t="s">
        <v>777</v>
      </c>
    </row>
    <row r="3" spans="1:4">
      <c r="A3" s="1061">
        <v>2</v>
      </c>
      <c r="B3" t="s">
        <v>776</v>
      </c>
      <c r="C3" t="s">
        <v>778</v>
      </c>
      <c r="D3" t="s">
        <v>779</v>
      </c>
    </row>
    <row r="4" spans="1:4">
      <c r="A4" s="1061">
        <v>3</v>
      </c>
      <c r="B4" t="s">
        <v>776</v>
      </c>
      <c r="C4" t="s">
        <v>780</v>
      </c>
      <c r="D4" t="s">
        <v>781</v>
      </c>
    </row>
    <row r="5" spans="1:4">
      <c r="A5" s="1061">
        <v>4</v>
      </c>
      <c r="B5" t="s">
        <v>776</v>
      </c>
      <c r="C5" t="s">
        <v>782</v>
      </c>
      <c r="D5" t="s">
        <v>783</v>
      </c>
    </row>
    <row r="6" spans="1:4">
      <c r="A6" s="1061">
        <v>5</v>
      </c>
      <c r="B6" t="s">
        <v>776</v>
      </c>
      <c r="C6" t="s">
        <v>784</v>
      </c>
      <c r="D6" t="s">
        <v>785</v>
      </c>
    </row>
    <row r="7" spans="1:4">
      <c r="A7" s="1061">
        <v>6</v>
      </c>
      <c r="B7" t="s">
        <v>776</v>
      </c>
      <c r="C7" t="s">
        <v>786</v>
      </c>
      <c r="D7" t="s">
        <v>787</v>
      </c>
    </row>
    <row r="8" spans="1:4">
      <c r="A8" s="1061">
        <v>7</v>
      </c>
      <c r="B8" t="s">
        <v>788</v>
      </c>
      <c r="C8" t="s">
        <v>788</v>
      </c>
      <c r="D8" t="s">
        <v>789</v>
      </c>
    </row>
    <row r="9" spans="1:4">
      <c r="A9" s="1061">
        <v>8</v>
      </c>
      <c r="B9" t="s">
        <v>788</v>
      </c>
      <c r="C9" t="s">
        <v>790</v>
      </c>
      <c r="D9" t="s">
        <v>791</v>
      </c>
    </row>
    <row r="10" spans="1:4">
      <c r="A10" s="1061">
        <v>9</v>
      </c>
      <c r="B10" t="s">
        <v>788</v>
      </c>
      <c r="C10" t="s">
        <v>792</v>
      </c>
      <c r="D10" t="s">
        <v>793</v>
      </c>
    </row>
    <row r="11" spans="1:4">
      <c r="A11" s="1061">
        <v>10</v>
      </c>
      <c r="B11" t="s">
        <v>788</v>
      </c>
      <c r="C11" t="s">
        <v>794</v>
      </c>
      <c r="D11" t="s">
        <v>795</v>
      </c>
    </row>
    <row r="12" spans="1:4">
      <c r="A12" s="1061">
        <v>11</v>
      </c>
      <c r="B12" t="s">
        <v>788</v>
      </c>
      <c r="C12" t="s">
        <v>796</v>
      </c>
      <c r="D12" t="s">
        <v>797</v>
      </c>
    </row>
    <row r="13" spans="1:4">
      <c r="A13" s="1061">
        <v>12</v>
      </c>
      <c r="B13" t="s">
        <v>788</v>
      </c>
      <c r="C13" t="s">
        <v>798</v>
      </c>
      <c r="D13" t="s">
        <v>799</v>
      </c>
    </row>
    <row r="14" spans="1:4">
      <c r="A14" s="1061">
        <v>13</v>
      </c>
      <c r="B14" t="s">
        <v>788</v>
      </c>
      <c r="C14" t="s">
        <v>800</v>
      </c>
      <c r="D14" t="s">
        <v>801</v>
      </c>
    </row>
    <row r="15" spans="1:4">
      <c r="A15" s="1061">
        <v>14</v>
      </c>
      <c r="B15" t="s">
        <v>788</v>
      </c>
      <c r="C15" t="s">
        <v>802</v>
      </c>
      <c r="D15" t="s">
        <v>803</v>
      </c>
    </row>
    <row r="16" spans="1:4">
      <c r="A16" s="1061">
        <v>15</v>
      </c>
      <c r="B16" t="s">
        <v>788</v>
      </c>
      <c r="C16" t="s">
        <v>804</v>
      </c>
      <c r="D16" t="s">
        <v>805</v>
      </c>
    </row>
    <row r="17" spans="1:4">
      <c r="A17" s="1061">
        <v>16</v>
      </c>
      <c r="B17" t="s">
        <v>788</v>
      </c>
      <c r="C17" t="s">
        <v>806</v>
      </c>
      <c r="D17" t="s">
        <v>807</v>
      </c>
    </row>
    <row r="18" spans="1:4">
      <c r="A18" s="1061">
        <v>17</v>
      </c>
      <c r="B18" t="s">
        <v>788</v>
      </c>
      <c r="C18" t="s">
        <v>808</v>
      </c>
      <c r="D18" t="s">
        <v>809</v>
      </c>
    </row>
    <row r="19" spans="1:4">
      <c r="A19" s="1061">
        <v>18</v>
      </c>
      <c r="B19" t="s">
        <v>788</v>
      </c>
      <c r="C19" t="s">
        <v>810</v>
      </c>
      <c r="D19" t="s">
        <v>811</v>
      </c>
    </row>
    <row r="20" spans="1:4">
      <c r="A20" s="1061">
        <v>19</v>
      </c>
      <c r="B20" t="s">
        <v>788</v>
      </c>
      <c r="C20" t="s">
        <v>812</v>
      </c>
      <c r="D20" t="s">
        <v>813</v>
      </c>
    </row>
    <row r="21" spans="1:4">
      <c r="A21" s="1061">
        <v>20</v>
      </c>
      <c r="B21" t="s">
        <v>814</v>
      </c>
      <c r="C21" t="s">
        <v>814</v>
      </c>
      <c r="D21" t="s">
        <v>815</v>
      </c>
    </row>
    <row r="22" spans="1:4">
      <c r="A22" s="1061">
        <v>21</v>
      </c>
      <c r="B22" t="s">
        <v>814</v>
      </c>
      <c r="C22" t="s">
        <v>816</v>
      </c>
      <c r="D22" t="s">
        <v>817</v>
      </c>
    </row>
    <row r="23" spans="1:4">
      <c r="A23" s="1061">
        <v>22</v>
      </c>
      <c r="B23" t="s">
        <v>814</v>
      </c>
      <c r="C23" t="s">
        <v>818</v>
      </c>
      <c r="D23" t="s">
        <v>819</v>
      </c>
    </row>
    <row r="24" spans="1:4">
      <c r="A24" s="1061">
        <v>23</v>
      </c>
      <c r="B24" t="s">
        <v>814</v>
      </c>
      <c r="C24" t="s">
        <v>820</v>
      </c>
      <c r="D24" t="s">
        <v>821</v>
      </c>
    </row>
    <row r="25" spans="1:4">
      <c r="A25" s="1061">
        <v>24</v>
      </c>
      <c r="B25" t="s">
        <v>814</v>
      </c>
      <c r="C25" t="s">
        <v>822</v>
      </c>
      <c r="D25" t="s">
        <v>823</v>
      </c>
    </row>
    <row r="26" spans="1:4">
      <c r="A26" s="1061">
        <v>25</v>
      </c>
      <c r="B26" t="s">
        <v>814</v>
      </c>
      <c r="C26" t="s">
        <v>824</v>
      </c>
      <c r="D26" t="s">
        <v>825</v>
      </c>
    </row>
    <row r="27" spans="1:4">
      <c r="A27" s="1061">
        <v>26</v>
      </c>
      <c r="B27" t="s">
        <v>826</v>
      </c>
      <c r="C27" t="s">
        <v>826</v>
      </c>
      <c r="D27" t="s">
        <v>827</v>
      </c>
    </row>
    <row r="28" spans="1:4">
      <c r="A28" s="1061">
        <v>27</v>
      </c>
      <c r="B28" t="s">
        <v>826</v>
      </c>
      <c r="C28" t="s">
        <v>828</v>
      </c>
      <c r="D28" t="s">
        <v>829</v>
      </c>
    </row>
    <row r="29" spans="1:4">
      <c r="A29" s="1061">
        <v>28</v>
      </c>
      <c r="B29" t="s">
        <v>826</v>
      </c>
      <c r="C29" t="s">
        <v>830</v>
      </c>
      <c r="D29" t="s">
        <v>831</v>
      </c>
    </row>
    <row r="30" spans="1:4">
      <c r="A30" s="1061">
        <v>29</v>
      </c>
      <c r="B30" t="s">
        <v>826</v>
      </c>
      <c r="C30" t="s">
        <v>832</v>
      </c>
      <c r="D30" t="s">
        <v>833</v>
      </c>
    </row>
    <row r="31" spans="1:4">
      <c r="A31" s="1061">
        <v>30</v>
      </c>
      <c r="B31" t="s">
        <v>826</v>
      </c>
      <c r="C31" t="s">
        <v>834</v>
      </c>
      <c r="D31" t="s">
        <v>835</v>
      </c>
    </row>
    <row r="32" spans="1:4">
      <c r="A32" s="1061">
        <v>31</v>
      </c>
      <c r="B32" t="s">
        <v>826</v>
      </c>
      <c r="C32" t="s">
        <v>836</v>
      </c>
      <c r="D32" t="s">
        <v>837</v>
      </c>
    </row>
    <row r="33" spans="1:4">
      <c r="A33" s="1061">
        <v>32</v>
      </c>
      <c r="B33" t="s">
        <v>826</v>
      </c>
      <c r="C33" t="s">
        <v>838</v>
      </c>
      <c r="D33" t="s">
        <v>839</v>
      </c>
    </row>
    <row r="34" spans="1:4">
      <c r="A34" s="1061">
        <v>33</v>
      </c>
      <c r="B34" t="s">
        <v>826</v>
      </c>
      <c r="C34" t="s">
        <v>840</v>
      </c>
      <c r="D34" t="s">
        <v>841</v>
      </c>
    </row>
    <row r="35" spans="1:4">
      <c r="A35" s="1061">
        <v>34</v>
      </c>
      <c r="B35" t="s">
        <v>826</v>
      </c>
      <c r="C35" t="s">
        <v>842</v>
      </c>
      <c r="D35" t="s">
        <v>843</v>
      </c>
    </row>
    <row r="36" spans="1:4">
      <c r="A36" s="1061">
        <v>35</v>
      </c>
      <c r="B36" t="s">
        <v>844</v>
      </c>
      <c r="C36" t="s">
        <v>844</v>
      </c>
      <c r="D36" t="s">
        <v>845</v>
      </c>
    </row>
    <row r="37" spans="1:4">
      <c r="A37" s="1061">
        <v>36</v>
      </c>
      <c r="B37" t="s">
        <v>844</v>
      </c>
      <c r="C37" t="s">
        <v>846</v>
      </c>
      <c r="D37" t="s">
        <v>847</v>
      </c>
    </row>
    <row r="38" spans="1:4">
      <c r="A38" s="1061">
        <v>37</v>
      </c>
      <c r="B38" t="s">
        <v>844</v>
      </c>
      <c r="C38" t="s">
        <v>848</v>
      </c>
      <c r="D38" t="s">
        <v>849</v>
      </c>
    </row>
    <row r="39" spans="1:4">
      <c r="A39" s="1061">
        <v>38</v>
      </c>
      <c r="B39" t="s">
        <v>844</v>
      </c>
      <c r="C39" t="s">
        <v>850</v>
      </c>
      <c r="D39" t="s">
        <v>851</v>
      </c>
    </row>
    <row r="40" spans="1:4">
      <c r="A40" s="1061">
        <v>39</v>
      </c>
      <c r="B40" t="s">
        <v>844</v>
      </c>
      <c r="C40" t="s">
        <v>852</v>
      </c>
      <c r="D40" t="s">
        <v>853</v>
      </c>
    </row>
    <row r="41" spans="1:4">
      <c r="A41" s="1061">
        <v>40</v>
      </c>
      <c r="B41" t="s">
        <v>844</v>
      </c>
      <c r="C41" t="s">
        <v>854</v>
      </c>
      <c r="D41" t="s">
        <v>855</v>
      </c>
    </row>
    <row r="42" spans="1:4">
      <c r="A42" s="1061">
        <v>41</v>
      </c>
      <c r="B42" t="s">
        <v>844</v>
      </c>
      <c r="C42" t="s">
        <v>856</v>
      </c>
      <c r="D42" t="s">
        <v>857</v>
      </c>
    </row>
    <row r="43" spans="1:4">
      <c r="A43" s="1061">
        <v>42</v>
      </c>
      <c r="B43" t="s">
        <v>844</v>
      </c>
      <c r="C43" t="s">
        <v>858</v>
      </c>
      <c r="D43" t="s">
        <v>859</v>
      </c>
    </row>
    <row r="44" spans="1:4">
      <c r="A44" s="1061">
        <v>43</v>
      </c>
      <c r="B44" t="s">
        <v>844</v>
      </c>
      <c r="C44" t="s">
        <v>860</v>
      </c>
      <c r="D44" t="s">
        <v>861</v>
      </c>
    </row>
    <row r="45" spans="1:4">
      <c r="A45" s="1061">
        <v>44</v>
      </c>
      <c r="B45" t="s">
        <v>844</v>
      </c>
      <c r="C45" t="s">
        <v>862</v>
      </c>
      <c r="D45" t="s">
        <v>863</v>
      </c>
    </row>
    <row r="46" spans="1:4">
      <c r="A46" s="1061">
        <v>45</v>
      </c>
      <c r="B46" t="s">
        <v>864</v>
      </c>
      <c r="C46" t="s">
        <v>864</v>
      </c>
      <c r="D46" t="s">
        <v>865</v>
      </c>
    </row>
    <row r="47" spans="1:4">
      <c r="A47" s="1061">
        <v>46</v>
      </c>
      <c r="B47" t="s">
        <v>864</v>
      </c>
      <c r="C47" t="s">
        <v>866</v>
      </c>
      <c r="D47" t="s">
        <v>867</v>
      </c>
    </row>
    <row r="48" spans="1:4">
      <c r="A48" s="1061">
        <v>47</v>
      </c>
      <c r="B48" t="s">
        <v>864</v>
      </c>
      <c r="C48" t="s">
        <v>868</v>
      </c>
      <c r="D48" t="s">
        <v>869</v>
      </c>
    </row>
    <row r="49" spans="1:4">
      <c r="A49" s="1061">
        <v>48</v>
      </c>
      <c r="B49" t="s">
        <v>864</v>
      </c>
      <c r="C49" t="s">
        <v>870</v>
      </c>
      <c r="D49" t="s">
        <v>871</v>
      </c>
    </row>
    <row r="50" spans="1:4">
      <c r="A50" s="1061">
        <v>49</v>
      </c>
      <c r="B50" t="s">
        <v>864</v>
      </c>
      <c r="C50" t="s">
        <v>872</v>
      </c>
      <c r="D50" t="s">
        <v>873</v>
      </c>
    </row>
    <row r="51" spans="1:4">
      <c r="A51" s="1061">
        <v>50</v>
      </c>
      <c r="B51" t="s">
        <v>864</v>
      </c>
      <c r="C51" t="s">
        <v>874</v>
      </c>
      <c r="D51" t="s">
        <v>875</v>
      </c>
    </row>
    <row r="52" spans="1:4">
      <c r="A52" s="1061">
        <v>51</v>
      </c>
      <c r="B52" t="s">
        <v>864</v>
      </c>
      <c r="C52" t="s">
        <v>876</v>
      </c>
      <c r="D52" t="s">
        <v>877</v>
      </c>
    </row>
    <row r="53" spans="1:4">
      <c r="A53" s="1061">
        <v>52</v>
      </c>
      <c r="B53" t="s">
        <v>864</v>
      </c>
      <c r="C53" t="s">
        <v>878</v>
      </c>
      <c r="D53" t="s">
        <v>879</v>
      </c>
    </row>
    <row r="54" spans="1:4">
      <c r="A54" s="1061">
        <v>53</v>
      </c>
      <c r="B54" t="s">
        <v>864</v>
      </c>
      <c r="C54" t="s">
        <v>880</v>
      </c>
      <c r="D54" t="s">
        <v>881</v>
      </c>
    </row>
    <row r="55" spans="1:4">
      <c r="A55" s="1061">
        <v>54</v>
      </c>
      <c r="B55" t="s">
        <v>864</v>
      </c>
      <c r="C55" t="s">
        <v>882</v>
      </c>
      <c r="D55" t="s">
        <v>883</v>
      </c>
    </row>
    <row r="56" spans="1:4">
      <c r="A56" s="1061">
        <v>55</v>
      </c>
      <c r="B56" t="s">
        <v>864</v>
      </c>
      <c r="C56" t="s">
        <v>884</v>
      </c>
      <c r="D56" t="s">
        <v>885</v>
      </c>
    </row>
    <row r="57" spans="1:4">
      <c r="A57" s="1061">
        <v>56</v>
      </c>
      <c r="B57" t="s">
        <v>864</v>
      </c>
      <c r="C57" t="s">
        <v>886</v>
      </c>
      <c r="D57" t="s">
        <v>887</v>
      </c>
    </row>
    <row r="58" spans="1:4">
      <c r="A58" s="1061">
        <v>57</v>
      </c>
      <c r="B58" t="s">
        <v>864</v>
      </c>
      <c r="C58" t="s">
        <v>888</v>
      </c>
      <c r="D58" t="s">
        <v>889</v>
      </c>
    </row>
    <row r="59" spans="1:4">
      <c r="A59" s="1061">
        <v>58</v>
      </c>
      <c r="B59" t="s">
        <v>864</v>
      </c>
      <c r="C59" t="s">
        <v>890</v>
      </c>
      <c r="D59" t="s">
        <v>891</v>
      </c>
    </row>
    <row r="60" spans="1:4">
      <c r="A60" s="1061">
        <v>59</v>
      </c>
      <c r="B60" t="s">
        <v>892</v>
      </c>
      <c r="C60" t="s">
        <v>892</v>
      </c>
      <c r="D60" t="s">
        <v>893</v>
      </c>
    </row>
    <row r="61" spans="1:4">
      <c r="A61" s="1061">
        <v>60</v>
      </c>
      <c r="B61" t="s">
        <v>892</v>
      </c>
      <c r="C61" t="s">
        <v>894</v>
      </c>
      <c r="D61" t="s">
        <v>895</v>
      </c>
    </row>
    <row r="62" spans="1:4">
      <c r="A62" s="1061">
        <v>61</v>
      </c>
      <c r="B62" t="s">
        <v>892</v>
      </c>
      <c r="C62" t="s">
        <v>896</v>
      </c>
      <c r="D62" t="s">
        <v>897</v>
      </c>
    </row>
    <row r="63" spans="1:4">
      <c r="A63" s="1061">
        <v>62</v>
      </c>
      <c r="B63" t="s">
        <v>892</v>
      </c>
      <c r="C63" t="s">
        <v>898</v>
      </c>
      <c r="D63" t="s">
        <v>899</v>
      </c>
    </row>
    <row r="64" spans="1:4">
      <c r="A64" s="1061">
        <v>63</v>
      </c>
      <c r="B64" t="s">
        <v>892</v>
      </c>
      <c r="C64" t="s">
        <v>900</v>
      </c>
      <c r="D64" t="s">
        <v>901</v>
      </c>
    </row>
    <row r="65" spans="1:4">
      <c r="A65" s="1061">
        <v>64</v>
      </c>
      <c r="B65" t="s">
        <v>892</v>
      </c>
      <c r="C65" t="s">
        <v>902</v>
      </c>
      <c r="D65" t="s">
        <v>903</v>
      </c>
    </row>
    <row r="66" spans="1:4">
      <c r="A66" s="1061">
        <v>65</v>
      </c>
      <c r="B66" t="s">
        <v>892</v>
      </c>
      <c r="C66" t="s">
        <v>904</v>
      </c>
      <c r="D66" t="s">
        <v>905</v>
      </c>
    </row>
    <row r="67" spans="1:4">
      <c r="A67" s="1061">
        <v>66</v>
      </c>
      <c r="B67" t="s">
        <v>892</v>
      </c>
      <c r="C67" t="s">
        <v>906</v>
      </c>
      <c r="D67" t="s">
        <v>907</v>
      </c>
    </row>
    <row r="68" spans="1:4">
      <c r="A68" s="1061">
        <v>67</v>
      </c>
      <c r="B68" t="s">
        <v>892</v>
      </c>
      <c r="C68" t="s">
        <v>908</v>
      </c>
      <c r="D68" t="s">
        <v>909</v>
      </c>
    </row>
    <row r="69" spans="1:4">
      <c r="A69" s="1061">
        <v>68</v>
      </c>
      <c r="B69" t="s">
        <v>892</v>
      </c>
      <c r="C69" t="s">
        <v>910</v>
      </c>
      <c r="D69" t="s">
        <v>911</v>
      </c>
    </row>
    <row r="70" spans="1:4">
      <c r="A70" s="1061">
        <v>69</v>
      </c>
      <c r="B70" t="s">
        <v>892</v>
      </c>
      <c r="C70" t="s">
        <v>912</v>
      </c>
      <c r="D70" t="s">
        <v>913</v>
      </c>
    </row>
    <row r="71" spans="1:4">
      <c r="A71" s="1061">
        <v>70</v>
      </c>
      <c r="B71" t="s">
        <v>892</v>
      </c>
      <c r="C71" t="s">
        <v>914</v>
      </c>
      <c r="D71" t="s">
        <v>915</v>
      </c>
    </row>
    <row r="72" spans="1:4">
      <c r="A72" s="1061">
        <v>71</v>
      </c>
      <c r="B72" t="s">
        <v>892</v>
      </c>
      <c r="C72" t="s">
        <v>916</v>
      </c>
      <c r="D72" t="s">
        <v>917</v>
      </c>
    </row>
    <row r="73" spans="1:4">
      <c r="A73" s="1061">
        <v>72</v>
      </c>
      <c r="B73" t="s">
        <v>892</v>
      </c>
      <c r="C73" t="s">
        <v>918</v>
      </c>
      <c r="D73" t="s">
        <v>919</v>
      </c>
    </row>
    <row r="74" spans="1:4">
      <c r="A74" s="1061">
        <v>73</v>
      </c>
      <c r="B74" t="s">
        <v>892</v>
      </c>
      <c r="C74" t="s">
        <v>920</v>
      </c>
      <c r="D74" t="s">
        <v>921</v>
      </c>
    </row>
    <row r="75" spans="1:4">
      <c r="A75" s="1061">
        <v>74</v>
      </c>
      <c r="B75" t="s">
        <v>892</v>
      </c>
      <c r="C75" t="s">
        <v>922</v>
      </c>
      <c r="D75" t="s">
        <v>923</v>
      </c>
    </row>
    <row r="76" spans="1:4">
      <c r="A76" s="1061">
        <v>75</v>
      </c>
      <c r="B76" t="s">
        <v>924</v>
      </c>
      <c r="C76" t="s">
        <v>924</v>
      </c>
      <c r="D76" t="s">
        <v>925</v>
      </c>
    </row>
    <row r="77" spans="1:4">
      <c r="A77" s="1061">
        <v>76</v>
      </c>
      <c r="B77" t="s">
        <v>924</v>
      </c>
      <c r="C77" t="s">
        <v>926</v>
      </c>
      <c r="D77" t="s">
        <v>927</v>
      </c>
    </row>
    <row r="78" spans="1:4">
      <c r="A78" s="1061">
        <v>77</v>
      </c>
      <c r="B78" t="s">
        <v>924</v>
      </c>
      <c r="C78" t="s">
        <v>928</v>
      </c>
      <c r="D78" t="s">
        <v>929</v>
      </c>
    </row>
    <row r="79" spans="1:4">
      <c r="A79" s="1061">
        <v>78</v>
      </c>
      <c r="B79" t="s">
        <v>924</v>
      </c>
      <c r="C79" t="s">
        <v>930</v>
      </c>
      <c r="D79" t="s">
        <v>931</v>
      </c>
    </row>
    <row r="80" spans="1:4">
      <c r="A80" s="1061">
        <v>79</v>
      </c>
      <c r="B80" t="s">
        <v>924</v>
      </c>
      <c r="C80" t="s">
        <v>932</v>
      </c>
      <c r="D80" t="s">
        <v>933</v>
      </c>
    </row>
    <row r="81" spans="1:4">
      <c r="A81" s="1061">
        <v>80</v>
      </c>
      <c r="B81" t="s">
        <v>924</v>
      </c>
      <c r="C81" t="s">
        <v>934</v>
      </c>
      <c r="D81" t="s">
        <v>935</v>
      </c>
    </row>
    <row r="82" spans="1:4">
      <c r="A82" s="1061">
        <v>81</v>
      </c>
      <c r="B82" t="s">
        <v>924</v>
      </c>
      <c r="C82" t="s">
        <v>936</v>
      </c>
      <c r="D82" t="s">
        <v>937</v>
      </c>
    </row>
    <row r="83" spans="1:4">
      <c r="A83" s="1061">
        <v>82</v>
      </c>
      <c r="B83" t="s">
        <v>924</v>
      </c>
      <c r="C83" t="s">
        <v>938</v>
      </c>
      <c r="D83" t="s">
        <v>939</v>
      </c>
    </row>
    <row r="84" spans="1:4">
      <c r="A84" s="1061">
        <v>83</v>
      </c>
      <c r="B84" t="s">
        <v>940</v>
      </c>
      <c r="C84" t="s">
        <v>940</v>
      </c>
      <c r="D84" t="s">
        <v>941</v>
      </c>
    </row>
    <row r="85" spans="1:4">
      <c r="A85" s="1061">
        <v>84</v>
      </c>
      <c r="B85" t="s">
        <v>940</v>
      </c>
      <c r="C85" t="s">
        <v>942</v>
      </c>
      <c r="D85" t="s">
        <v>943</v>
      </c>
    </row>
    <row r="86" spans="1:4">
      <c r="A86" s="1061">
        <v>85</v>
      </c>
      <c r="B86" t="s">
        <v>940</v>
      </c>
      <c r="C86" t="s">
        <v>944</v>
      </c>
      <c r="D86" t="s">
        <v>945</v>
      </c>
    </row>
    <row r="87" spans="1:4">
      <c r="A87" s="1061">
        <v>86</v>
      </c>
      <c r="B87" t="s">
        <v>940</v>
      </c>
      <c r="C87" t="s">
        <v>946</v>
      </c>
      <c r="D87" t="s">
        <v>947</v>
      </c>
    </row>
    <row r="88" spans="1:4">
      <c r="A88" s="1061">
        <v>87</v>
      </c>
      <c r="B88" t="s">
        <v>940</v>
      </c>
      <c r="C88" t="s">
        <v>948</v>
      </c>
      <c r="D88" t="s">
        <v>949</v>
      </c>
    </row>
    <row r="89" spans="1:4">
      <c r="A89" s="1061">
        <v>88</v>
      </c>
      <c r="B89" t="s">
        <v>940</v>
      </c>
      <c r="C89" t="s">
        <v>950</v>
      </c>
      <c r="D89" t="s">
        <v>951</v>
      </c>
    </row>
    <row r="90" spans="1:4">
      <c r="A90" s="1061">
        <v>89</v>
      </c>
      <c r="B90" t="s">
        <v>940</v>
      </c>
      <c r="C90" t="s">
        <v>952</v>
      </c>
      <c r="D90" t="s">
        <v>953</v>
      </c>
    </row>
    <row r="91" spans="1:4">
      <c r="A91" s="1061">
        <v>90</v>
      </c>
      <c r="B91" t="s">
        <v>940</v>
      </c>
      <c r="C91" t="s">
        <v>954</v>
      </c>
      <c r="D91" t="s">
        <v>955</v>
      </c>
    </row>
    <row r="92" spans="1:4">
      <c r="A92" s="1061">
        <v>91</v>
      </c>
      <c r="B92" t="s">
        <v>940</v>
      </c>
      <c r="C92" t="s">
        <v>956</v>
      </c>
      <c r="D92" t="s">
        <v>957</v>
      </c>
    </row>
    <row r="93" spans="1:4">
      <c r="A93" s="1061">
        <v>92</v>
      </c>
      <c r="B93" t="s">
        <v>958</v>
      </c>
      <c r="C93" t="s">
        <v>958</v>
      </c>
      <c r="D93" t="s">
        <v>959</v>
      </c>
    </row>
    <row r="94" spans="1:4">
      <c r="A94" s="1061">
        <v>93</v>
      </c>
      <c r="B94" t="s">
        <v>958</v>
      </c>
      <c r="C94" t="s">
        <v>960</v>
      </c>
      <c r="D94" t="s">
        <v>961</v>
      </c>
    </row>
    <row r="95" spans="1:4">
      <c r="A95" s="1061">
        <v>94</v>
      </c>
      <c r="B95" t="s">
        <v>958</v>
      </c>
      <c r="C95" t="s">
        <v>962</v>
      </c>
      <c r="D95" t="s">
        <v>963</v>
      </c>
    </row>
    <row r="96" spans="1:4">
      <c r="A96" s="1061">
        <v>95</v>
      </c>
      <c r="B96" t="s">
        <v>958</v>
      </c>
      <c r="C96" t="s">
        <v>964</v>
      </c>
      <c r="D96" t="s">
        <v>965</v>
      </c>
    </row>
    <row r="97" spans="1:4">
      <c r="A97" s="1061">
        <v>96</v>
      </c>
      <c r="B97" t="s">
        <v>958</v>
      </c>
      <c r="C97" t="s">
        <v>966</v>
      </c>
      <c r="D97" t="s">
        <v>967</v>
      </c>
    </row>
    <row r="98" spans="1:4">
      <c r="A98" s="1061">
        <v>97</v>
      </c>
      <c r="B98" t="s">
        <v>958</v>
      </c>
      <c r="C98" t="s">
        <v>968</v>
      </c>
      <c r="D98" t="s">
        <v>969</v>
      </c>
    </row>
    <row r="99" spans="1:4">
      <c r="A99" s="1061">
        <v>98</v>
      </c>
      <c r="B99" t="s">
        <v>958</v>
      </c>
      <c r="C99" t="s">
        <v>970</v>
      </c>
      <c r="D99" t="s">
        <v>971</v>
      </c>
    </row>
    <row r="100" spans="1:4">
      <c r="A100" s="1061">
        <v>99</v>
      </c>
      <c r="B100" t="s">
        <v>972</v>
      </c>
      <c r="C100" t="s">
        <v>972</v>
      </c>
      <c r="D100" t="s">
        <v>973</v>
      </c>
    </row>
    <row r="101" spans="1:4">
      <c r="A101" s="1061">
        <v>100</v>
      </c>
      <c r="B101" t="s">
        <v>972</v>
      </c>
      <c r="C101" t="s">
        <v>974</v>
      </c>
      <c r="D101" t="s">
        <v>975</v>
      </c>
    </row>
    <row r="102" spans="1:4">
      <c r="A102" s="1061">
        <v>101</v>
      </c>
      <c r="B102" t="s">
        <v>972</v>
      </c>
      <c r="C102" t="s">
        <v>828</v>
      </c>
      <c r="D102" t="s">
        <v>976</v>
      </c>
    </row>
    <row r="103" spans="1:4">
      <c r="A103" s="1061">
        <v>102</v>
      </c>
      <c r="B103" t="s">
        <v>972</v>
      </c>
      <c r="C103" t="s">
        <v>977</v>
      </c>
      <c r="D103" t="s">
        <v>978</v>
      </c>
    </row>
    <row r="104" spans="1:4">
      <c r="A104" s="1061">
        <v>103</v>
      </c>
      <c r="B104" t="s">
        <v>972</v>
      </c>
      <c r="C104" t="s">
        <v>979</v>
      </c>
      <c r="D104" t="s">
        <v>980</v>
      </c>
    </row>
    <row r="105" spans="1:4">
      <c r="A105" s="1061">
        <v>104</v>
      </c>
      <c r="B105" t="s">
        <v>972</v>
      </c>
      <c r="C105" t="s">
        <v>981</v>
      </c>
      <c r="D105" t="s">
        <v>982</v>
      </c>
    </row>
    <row r="106" spans="1:4">
      <c r="A106" s="1061">
        <v>105</v>
      </c>
      <c r="B106" t="s">
        <v>972</v>
      </c>
      <c r="C106" t="s">
        <v>983</v>
      </c>
      <c r="D106" t="s">
        <v>984</v>
      </c>
    </row>
    <row r="107" spans="1:4">
      <c r="A107" s="1061">
        <v>106</v>
      </c>
      <c r="B107" t="s">
        <v>972</v>
      </c>
      <c r="C107" t="s">
        <v>985</v>
      </c>
      <c r="D107" t="s">
        <v>986</v>
      </c>
    </row>
    <row r="108" spans="1:4">
      <c r="A108" s="1061">
        <v>107</v>
      </c>
      <c r="B108" t="s">
        <v>972</v>
      </c>
      <c r="C108" t="s">
        <v>987</v>
      </c>
      <c r="D108" t="s">
        <v>988</v>
      </c>
    </row>
    <row r="109" spans="1:4">
      <c r="A109" s="1061">
        <v>108</v>
      </c>
      <c r="B109" t="s">
        <v>972</v>
      </c>
      <c r="C109" t="s">
        <v>989</v>
      </c>
      <c r="D109" t="s">
        <v>990</v>
      </c>
    </row>
    <row r="110" spans="1:4">
      <c r="A110" s="1061">
        <v>109</v>
      </c>
      <c r="B110" t="s">
        <v>972</v>
      </c>
      <c r="C110" t="s">
        <v>991</v>
      </c>
      <c r="D110" t="s">
        <v>992</v>
      </c>
    </row>
    <row r="111" spans="1:4">
      <c r="A111" s="1061">
        <v>110</v>
      </c>
      <c r="B111" t="s">
        <v>972</v>
      </c>
      <c r="C111" t="s">
        <v>884</v>
      </c>
      <c r="D111" t="s">
        <v>993</v>
      </c>
    </row>
    <row r="112" spans="1:4">
      <c r="A112" s="1061">
        <v>111</v>
      </c>
      <c r="B112" t="s">
        <v>972</v>
      </c>
      <c r="C112" t="s">
        <v>994</v>
      </c>
      <c r="D112" t="s">
        <v>995</v>
      </c>
    </row>
    <row r="113" spans="1:4">
      <c r="A113" s="1061">
        <v>112</v>
      </c>
      <c r="B113" t="s">
        <v>972</v>
      </c>
      <c r="C113" t="s">
        <v>996</v>
      </c>
      <c r="D113" t="s">
        <v>997</v>
      </c>
    </row>
    <row r="114" spans="1:4">
      <c r="A114" s="1061">
        <v>113</v>
      </c>
      <c r="B114" t="s">
        <v>972</v>
      </c>
      <c r="C114" t="s">
        <v>998</v>
      </c>
      <c r="D114" t="s">
        <v>999</v>
      </c>
    </row>
    <row r="115" spans="1:4">
      <c r="A115" s="1061">
        <v>114</v>
      </c>
      <c r="B115" t="s">
        <v>1000</v>
      </c>
      <c r="C115" t="s">
        <v>1000</v>
      </c>
      <c r="D115" t="s">
        <v>1001</v>
      </c>
    </row>
    <row r="116" spans="1:4">
      <c r="A116" s="1061">
        <v>115</v>
      </c>
      <c r="B116" t="s">
        <v>1000</v>
      </c>
      <c r="C116" t="s">
        <v>1002</v>
      </c>
      <c r="D116" t="s">
        <v>1003</v>
      </c>
    </row>
    <row r="117" spans="1:4">
      <c r="A117" s="1061">
        <v>116</v>
      </c>
      <c r="B117" t="s">
        <v>1000</v>
      </c>
      <c r="C117" t="s">
        <v>1004</v>
      </c>
      <c r="D117" t="s">
        <v>1005</v>
      </c>
    </row>
    <row r="118" spans="1:4">
      <c r="A118" s="1061">
        <v>117</v>
      </c>
      <c r="B118" t="s">
        <v>1000</v>
      </c>
      <c r="C118" t="s">
        <v>1006</v>
      </c>
      <c r="D118" t="s">
        <v>1007</v>
      </c>
    </row>
    <row r="119" spans="1:4">
      <c r="A119" s="1061">
        <v>118</v>
      </c>
      <c r="B119" t="s">
        <v>1000</v>
      </c>
      <c r="C119" t="s">
        <v>1008</v>
      </c>
      <c r="D119" t="s">
        <v>1009</v>
      </c>
    </row>
    <row r="120" spans="1:4">
      <c r="A120" s="1061">
        <v>119</v>
      </c>
      <c r="B120" t="s">
        <v>1000</v>
      </c>
      <c r="C120" t="s">
        <v>1010</v>
      </c>
      <c r="D120" t="s">
        <v>1011</v>
      </c>
    </row>
    <row r="121" spans="1:4">
      <c r="A121" s="1061">
        <v>120</v>
      </c>
      <c r="B121" t="s">
        <v>1000</v>
      </c>
      <c r="C121" t="s">
        <v>1012</v>
      </c>
      <c r="D121" t="s">
        <v>1013</v>
      </c>
    </row>
    <row r="122" spans="1:4">
      <c r="A122" s="1061">
        <v>121</v>
      </c>
      <c r="B122" t="s">
        <v>1000</v>
      </c>
      <c r="C122" t="s">
        <v>1014</v>
      </c>
      <c r="D122" t="s">
        <v>1015</v>
      </c>
    </row>
    <row r="123" spans="1:4">
      <c r="A123" s="1061">
        <v>122</v>
      </c>
      <c r="B123" t="s">
        <v>1000</v>
      </c>
      <c r="C123" t="s">
        <v>1016</v>
      </c>
      <c r="D123" t="s">
        <v>1017</v>
      </c>
    </row>
    <row r="124" spans="1:4">
      <c r="A124" s="1061">
        <v>123</v>
      </c>
      <c r="B124" t="s">
        <v>1000</v>
      </c>
      <c r="C124" t="s">
        <v>1018</v>
      </c>
      <c r="D124" t="s">
        <v>1019</v>
      </c>
    </row>
    <row r="125" spans="1:4">
      <c r="A125" s="1061">
        <v>124</v>
      </c>
      <c r="B125" t="s">
        <v>1000</v>
      </c>
      <c r="C125" t="s">
        <v>1020</v>
      </c>
      <c r="D125" t="s">
        <v>1021</v>
      </c>
    </row>
    <row r="126" spans="1:4">
      <c r="A126" s="1061">
        <v>125</v>
      </c>
      <c r="B126" t="s">
        <v>1000</v>
      </c>
      <c r="C126" t="s">
        <v>1022</v>
      </c>
      <c r="D126" t="s">
        <v>1023</v>
      </c>
    </row>
    <row r="127" spans="1:4">
      <c r="A127" s="1061">
        <v>126</v>
      </c>
      <c r="B127" t="s">
        <v>1000</v>
      </c>
      <c r="C127" t="s">
        <v>1024</v>
      </c>
      <c r="D127" t="s">
        <v>1025</v>
      </c>
    </row>
    <row r="128" spans="1:4">
      <c r="A128" s="1061">
        <v>127</v>
      </c>
      <c r="B128" t="s">
        <v>1026</v>
      </c>
      <c r="C128" t="s">
        <v>1026</v>
      </c>
      <c r="D128" t="s">
        <v>1027</v>
      </c>
    </row>
    <row r="129" spans="1:4">
      <c r="A129" s="1061">
        <v>128</v>
      </c>
      <c r="B129" t="s">
        <v>1026</v>
      </c>
      <c r="C129" t="s">
        <v>1028</v>
      </c>
      <c r="D129" t="s">
        <v>1029</v>
      </c>
    </row>
    <row r="130" spans="1:4">
      <c r="A130" s="1061">
        <v>129</v>
      </c>
      <c r="B130" t="s">
        <v>1026</v>
      </c>
      <c r="C130" t="s">
        <v>1030</v>
      </c>
      <c r="D130" t="s">
        <v>1031</v>
      </c>
    </row>
    <row r="131" spans="1:4">
      <c r="A131" s="1061">
        <v>130</v>
      </c>
      <c r="B131" t="s">
        <v>1026</v>
      </c>
      <c r="C131" t="s">
        <v>1032</v>
      </c>
      <c r="D131" t="s">
        <v>1033</v>
      </c>
    </row>
    <row r="132" spans="1:4">
      <c r="A132" s="1061">
        <v>131</v>
      </c>
      <c r="B132" t="s">
        <v>1026</v>
      </c>
      <c r="C132" t="s">
        <v>1034</v>
      </c>
      <c r="D132" t="s">
        <v>1035</v>
      </c>
    </row>
    <row r="133" spans="1:4">
      <c r="A133" s="1061">
        <v>132</v>
      </c>
      <c r="B133" t="s">
        <v>1026</v>
      </c>
      <c r="C133" t="s">
        <v>1036</v>
      </c>
      <c r="D133" t="s">
        <v>1037</v>
      </c>
    </row>
    <row r="134" spans="1:4">
      <c r="A134" s="1061">
        <v>133</v>
      </c>
      <c r="B134" t="s">
        <v>1026</v>
      </c>
      <c r="C134" t="s">
        <v>1038</v>
      </c>
      <c r="D134" t="s">
        <v>1039</v>
      </c>
    </row>
    <row r="135" spans="1:4">
      <c r="A135" s="1061">
        <v>134</v>
      </c>
      <c r="B135" t="s">
        <v>1040</v>
      </c>
      <c r="C135" t="s">
        <v>1040</v>
      </c>
      <c r="D135" t="s">
        <v>1041</v>
      </c>
    </row>
    <row r="136" spans="1:4">
      <c r="A136" s="1061">
        <v>135</v>
      </c>
      <c r="B136" t="s">
        <v>1040</v>
      </c>
      <c r="C136" t="s">
        <v>1042</v>
      </c>
      <c r="D136" t="s">
        <v>1043</v>
      </c>
    </row>
    <row r="137" spans="1:4">
      <c r="A137" s="1061">
        <v>136</v>
      </c>
      <c r="B137" t="s">
        <v>1040</v>
      </c>
      <c r="C137" t="s">
        <v>1044</v>
      </c>
      <c r="D137" t="s">
        <v>1045</v>
      </c>
    </row>
    <row r="138" spans="1:4">
      <c r="A138" s="1061">
        <v>137</v>
      </c>
      <c r="B138" t="s">
        <v>1040</v>
      </c>
      <c r="C138" t="s">
        <v>1046</v>
      </c>
      <c r="D138" t="s">
        <v>1047</v>
      </c>
    </row>
    <row r="139" spans="1:4">
      <c r="A139" s="1061">
        <v>138</v>
      </c>
      <c r="B139" t="s">
        <v>1040</v>
      </c>
      <c r="C139" t="s">
        <v>1048</v>
      </c>
      <c r="D139" t="s">
        <v>1049</v>
      </c>
    </row>
    <row r="140" spans="1:4">
      <c r="A140" s="1061">
        <v>139</v>
      </c>
      <c r="B140" t="s">
        <v>1040</v>
      </c>
      <c r="C140" t="s">
        <v>1050</v>
      </c>
      <c r="D140" t="s">
        <v>1051</v>
      </c>
    </row>
    <row r="141" spans="1:4">
      <c r="A141" s="1061">
        <v>140</v>
      </c>
      <c r="B141" t="s">
        <v>1040</v>
      </c>
      <c r="C141" t="s">
        <v>1052</v>
      </c>
      <c r="D141" t="s">
        <v>1053</v>
      </c>
    </row>
    <row r="142" spans="1:4">
      <c r="A142" s="1061">
        <v>141</v>
      </c>
      <c r="B142" t="s">
        <v>1040</v>
      </c>
      <c r="C142" t="s">
        <v>1054</v>
      </c>
      <c r="D142" t="s">
        <v>1055</v>
      </c>
    </row>
    <row r="143" spans="1:4">
      <c r="A143" s="1061">
        <v>142</v>
      </c>
      <c r="B143" t="s">
        <v>1040</v>
      </c>
      <c r="C143" t="s">
        <v>1056</v>
      </c>
      <c r="D143" t="s">
        <v>1057</v>
      </c>
    </row>
    <row r="144" spans="1:4">
      <c r="A144" s="1061">
        <v>143</v>
      </c>
      <c r="B144" t="s">
        <v>1040</v>
      </c>
      <c r="C144" t="s">
        <v>1058</v>
      </c>
      <c r="D144" t="s">
        <v>1059</v>
      </c>
    </row>
    <row r="145" spans="1:4">
      <c r="A145" s="1061">
        <v>144</v>
      </c>
      <c r="B145" t="s">
        <v>1040</v>
      </c>
      <c r="C145" t="s">
        <v>1060</v>
      </c>
      <c r="D145" t="s">
        <v>1061</v>
      </c>
    </row>
    <row r="146" spans="1:4">
      <c r="A146" s="1061">
        <v>145</v>
      </c>
      <c r="B146" t="s">
        <v>1040</v>
      </c>
      <c r="C146" t="s">
        <v>1062</v>
      </c>
      <c r="D146" t="s">
        <v>1063</v>
      </c>
    </row>
    <row r="147" spans="1:4">
      <c r="A147" s="1061">
        <v>146</v>
      </c>
      <c r="B147" t="s">
        <v>1040</v>
      </c>
      <c r="C147" t="s">
        <v>1064</v>
      </c>
      <c r="D147" t="s">
        <v>1065</v>
      </c>
    </row>
    <row r="148" spans="1:4">
      <c r="A148" s="1061">
        <v>147</v>
      </c>
      <c r="B148" t="s">
        <v>1040</v>
      </c>
      <c r="C148" t="s">
        <v>1066</v>
      </c>
      <c r="D148" t="s">
        <v>1067</v>
      </c>
    </row>
    <row r="149" spans="1:4">
      <c r="A149" s="1061">
        <v>148</v>
      </c>
      <c r="B149" t="s">
        <v>1068</v>
      </c>
      <c r="C149" t="s">
        <v>1068</v>
      </c>
      <c r="D149" t="s">
        <v>1069</v>
      </c>
    </row>
    <row r="150" spans="1:4">
      <c r="A150" s="1061">
        <v>149</v>
      </c>
      <c r="B150" t="s">
        <v>1068</v>
      </c>
      <c r="C150" t="s">
        <v>1070</v>
      </c>
      <c r="D150" t="s">
        <v>1071</v>
      </c>
    </row>
    <row r="151" spans="1:4">
      <c r="A151" s="1061">
        <v>150</v>
      </c>
      <c r="B151" t="s">
        <v>1068</v>
      </c>
      <c r="C151" t="s">
        <v>1072</v>
      </c>
      <c r="D151" t="s">
        <v>1073</v>
      </c>
    </row>
    <row r="152" spans="1:4">
      <c r="A152" s="1061">
        <v>151</v>
      </c>
      <c r="B152" t="s">
        <v>1068</v>
      </c>
      <c r="C152" t="s">
        <v>1074</v>
      </c>
      <c r="D152" t="s">
        <v>1075</v>
      </c>
    </row>
    <row r="153" spans="1:4">
      <c r="A153" s="1061">
        <v>152</v>
      </c>
      <c r="B153" t="s">
        <v>1068</v>
      </c>
      <c r="C153" t="s">
        <v>1076</v>
      </c>
      <c r="D153" t="s">
        <v>1077</v>
      </c>
    </row>
    <row r="154" spans="1:4">
      <c r="A154" s="1061">
        <v>153</v>
      </c>
      <c r="B154" t="s">
        <v>1068</v>
      </c>
      <c r="C154" t="s">
        <v>1078</v>
      </c>
      <c r="D154" t="s">
        <v>1079</v>
      </c>
    </row>
    <row r="155" spans="1:4">
      <c r="A155" s="1061">
        <v>154</v>
      </c>
      <c r="B155" t="s">
        <v>1068</v>
      </c>
      <c r="C155" t="s">
        <v>1080</v>
      </c>
      <c r="D155" t="s">
        <v>1081</v>
      </c>
    </row>
    <row r="156" spans="1:4">
      <c r="A156" s="1061">
        <v>155</v>
      </c>
      <c r="B156" t="s">
        <v>1068</v>
      </c>
      <c r="C156" t="s">
        <v>1082</v>
      </c>
      <c r="D156" t="s">
        <v>1083</v>
      </c>
    </row>
    <row r="157" spans="1:4">
      <c r="A157" s="1061">
        <v>156</v>
      </c>
      <c r="B157" t="s">
        <v>1068</v>
      </c>
      <c r="C157" t="s">
        <v>1084</v>
      </c>
      <c r="D157" t="s">
        <v>1085</v>
      </c>
    </row>
    <row r="158" spans="1:4">
      <c r="A158" s="1061">
        <v>157</v>
      </c>
      <c r="B158" t="s">
        <v>1068</v>
      </c>
      <c r="C158" t="s">
        <v>1086</v>
      </c>
      <c r="D158" t="s">
        <v>1087</v>
      </c>
    </row>
    <row r="159" spans="1:4">
      <c r="A159" s="1061">
        <v>158</v>
      </c>
      <c r="B159" t="s">
        <v>1068</v>
      </c>
      <c r="C159" t="s">
        <v>1088</v>
      </c>
      <c r="D159" t="s">
        <v>1089</v>
      </c>
    </row>
    <row r="160" spans="1:4">
      <c r="A160" s="1061">
        <v>159</v>
      </c>
      <c r="B160" t="s">
        <v>1068</v>
      </c>
      <c r="C160" t="s">
        <v>1090</v>
      </c>
      <c r="D160" t="s">
        <v>1091</v>
      </c>
    </row>
    <row r="161" spans="1:4">
      <c r="A161" s="1061">
        <v>160</v>
      </c>
      <c r="B161" t="s">
        <v>1068</v>
      </c>
      <c r="C161" t="s">
        <v>1092</v>
      </c>
      <c r="D161" t="s">
        <v>1093</v>
      </c>
    </row>
    <row r="162" spans="1:4">
      <c r="A162" s="1061">
        <v>161</v>
      </c>
      <c r="B162" t="s">
        <v>1094</v>
      </c>
      <c r="C162" t="s">
        <v>1094</v>
      </c>
      <c r="D162" t="s">
        <v>1095</v>
      </c>
    </row>
    <row r="163" spans="1:4">
      <c r="A163" s="1061">
        <v>162</v>
      </c>
      <c r="B163" t="s">
        <v>1094</v>
      </c>
      <c r="C163" t="s">
        <v>1096</v>
      </c>
      <c r="D163" t="s">
        <v>1097</v>
      </c>
    </row>
    <row r="164" spans="1:4">
      <c r="A164" s="1061">
        <v>163</v>
      </c>
      <c r="B164" t="s">
        <v>1094</v>
      </c>
      <c r="C164" t="s">
        <v>1098</v>
      </c>
      <c r="D164" t="s">
        <v>1099</v>
      </c>
    </row>
    <row r="165" spans="1:4">
      <c r="A165" s="1061">
        <v>164</v>
      </c>
      <c r="B165" t="s">
        <v>1094</v>
      </c>
      <c r="C165" t="s">
        <v>1100</v>
      </c>
      <c r="D165" t="s">
        <v>1101</v>
      </c>
    </row>
    <row r="166" spans="1:4">
      <c r="A166" s="1061">
        <v>165</v>
      </c>
      <c r="B166" t="s">
        <v>1094</v>
      </c>
      <c r="C166" t="s">
        <v>1102</v>
      </c>
      <c r="D166" t="s">
        <v>1103</v>
      </c>
    </row>
    <row r="167" spans="1:4">
      <c r="A167" s="1061">
        <v>166</v>
      </c>
      <c r="B167" t="s">
        <v>1094</v>
      </c>
      <c r="C167" t="s">
        <v>1104</v>
      </c>
      <c r="D167" t="s">
        <v>1105</v>
      </c>
    </row>
    <row r="168" spans="1:4">
      <c r="A168" s="1061">
        <v>167</v>
      </c>
      <c r="B168" t="s">
        <v>1094</v>
      </c>
      <c r="C168" t="s">
        <v>1106</v>
      </c>
      <c r="D168" t="s">
        <v>1107</v>
      </c>
    </row>
    <row r="169" spans="1:4">
      <c r="A169" s="1061">
        <v>168</v>
      </c>
      <c r="B169" t="s">
        <v>1094</v>
      </c>
      <c r="C169" t="s">
        <v>1108</v>
      </c>
      <c r="D169" t="s">
        <v>1109</v>
      </c>
    </row>
    <row r="170" spans="1:4">
      <c r="A170" s="1061">
        <v>169</v>
      </c>
      <c r="B170" t="s">
        <v>1094</v>
      </c>
      <c r="C170" t="s">
        <v>1110</v>
      </c>
      <c r="D170" t="s">
        <v>1111</v>
      </c>
    </row>
    <row r="171" spans="1:4">
      <c r="A171" s="1061">
        <v>170</v>
      </c>
      <c r="B171" t="s">
        <v>1094</v>
      </c>
      <c r="C171" t="s">
        <v>1112</v>
      </c>
      <c r="D171" t="s">
        <v>1113</v>
      </c>
    </row>
    <row r="172" spans="1:4">
      <c r="A172" s="1061">
        <v>171</v>
      </c>
      <c r="B172" t="s">
        <v>1094</v>
      </c>
      <c r="C172" t="s">
        <v>1114</v>
      </c>
      <c r="D172" t="s">
        <v>1115</v>
      </c>
    </row>
    <row r="173" spans="1:4">
      <c r="A173" s="1061">
        <v>172</v>
      </c>
      <c r="B173" t="s">
        <v>1094</v>
      </c>
      <c r="C173" t="s">
        <v>1116</v>
      </c>
      <c r="D173" t="s">
        <v>1117</v>
      </c>
    </row>
    <row r="174" spans="1:4">
      <c r="A174" s="1061">
        <v>173</v>
      </c>
      <c r="B174" t="s">
        <v>1094</v>
      </c>
      <c r="C174" t="s">
        <v>1118</v>
      </c>
      <c r="D174" t="s">
        <v>1119</v>
      </c>
    </row>
    <row r="175" spans="1:4">
      <c r="A175" s="1061">
        <v>174</v>
      </c>
      <c r="B175" t="s">
        <v>1094</v>
      </c>
      <c r="C175" t="s">
        <v>1120</v>
      </c>
      <c r="D175" t="s">
        <v>1121</v>
      </c>
    </row>
    <row r="176" spans="1:4">
      <c r="A176" s="1061">
        <v>175</v>
      </c>
      <c r="B176" t="s">
        <v>1122</v>
      </c>
      <c r="C176" t="s">
        <v>1122</v>
      </c>
      <c r="D176" t="s">
        <v>1123</v>
      </c>
    </row>
    <row r="177" spans="1:4">
      <c r="A177" s="1061">
        <v>176</v>
      </c>
      <c r="B177" t="s">
        <v>1122</v>
      </c>
      <c r="C177" t="s">
        <v>1124</v>
      </c>
      <c r="D177" t="s">
        <v>1125</v>
      </c>
    </row>
    <row r="178" spans="1:4">
      <c r="A178" s="1061">
        <v>177</v>
      </c>
      <c r="B178" t="s">
        <v>1122</v>
      </c>
      <c r="C178" t="s">
        <v>1126</v>
      </c>
      <c r="D178" t="s">
        <v>1127</v>
      </c>
    </row>
    <row r="179" spans="1:4">
      <c r="A179" s="1061">
        <v>178</v>
      </c>
      <c r="B179" t="s">
        <v>1122</v>
      </c>
      <c r="C179" t="s">
        <v>1006</v>
      </c>
      <c r="D179" t="s">
        <v>1128</v>
      </c>
    </row>
    <row r="180" spans="1:4">
      <c r="A180" s="1061">
        <v>179</v>
      </c>
      <c r="B180" t="s">
        <v>1122</v>
      </c>
      <c r="C180" t="s">
        <v>1129</v>
      </c>
      <c r="D180" t="s">
        <v>1130</v>
      </c>
    </row>
    <row r="181" spans="1:4">
      <c r="A181" s="1061">
        <v>180</v>
      </c>
      <c r="B181" t="s">
        <v>1122</v>
      </c>
      <c r="C181" t="s">
        <v>1131</v>
      </c>
      <c r="D181" t="s">
        <v>1132</v>
      </c>
    </row>
    <row r="182" spans="1:4">
      <c r="A182" s="1061">
        <v>181</v>
      </c>
      <c r="B182" t="s">
        <v>1122</v>
      </c>
      <c r="C182" t="s">
        <v>1133</v>
      </c>
      <c r="D182" t="s">
        <v>1134</v>
      </c>
    </row>
    <row r="183" spans="1:4">
      <c r="A183" s="1061">
        <v>182</v>
      </c>
      <c r="B183" t="s">
        <v>1122</v>
      </c>
      <c r="C183" t="s">
        <v>1135</v>
      </c>
      <c r="D183" t="s">
        <v>1136</v>
      </c>
    </row>
    <row r="184" spans="1:4">
      <c r="A184" s="1061">
        <v>183</v>
      </c>
      <c r="B184" t="s">
        <v>1122</v>
      </c>
      <c r="C184" t="s">
        <v>1137</v>
      </c>
      <c r="D184" t="s">
        <v>1138</v>
      </c>
    </row>
    <row r="185" spans="1:4">
      <c r="A185" s="1061">
        <v>184</v>
      </c>
      <c r="B185" t="s">
        <v>1122</v>
      </c>
      <c r="C185" t="s">
        <v>1139</v>
      </c>
      <c r="D185" t="s">
        <v>1140</v>
      </c>
    </row>
    <row r="186" spans="1:4">
      <c r="A186" s="1061">
        <v>185</v>
      </c>
      <c r="B186" t="s">
        <v>1141</v>
      </c>
      <c r="C186" t="s">
        <v>1141</v>
      </c>
      <c r="D186" t="s">
        <v>1142</v>
      </c>
    </row>
    <row r="187" spans="1:4">
      <c r="A187" s="1061">
        <v>186</v>
      </c>
      <c r="B187" t="s">
        <v>1141</v>
      </c>
      <c r="C187" t="s">
        <v>1143</v>
      </c>
      <c r="D187" t="s">
        <v>1144</v>
      </c>
    </row>
    <row r="188" spans="1:4">
      <c r="A188" s="1061">
        <v>187</v>
      </c>
      <c r="B188" t="s">
        <v>1141</v>
      </c>
      <c r="C188" t="s">
        <v>1145</v>
      </c>
      <c r="D188" t="s">
        <v>1146</v>
      </c>
    </row>
    <row r="189" spans="1:4">
      <c r="A189" s="1061">
        <v>188</v>
      </c>
      <c r="B189" t="s">
        <v>1141</v>
      </c>
      <c r="C189" t="s">
        <v>1147</v>
      </c>
      <c r="D189" t="s">
        <v>1148</v>
      </c>
    </row>
    <row r="190" spans="1:4">
      <c r="A190" s="1061">
        <v>189</v>
      </c>
      <c r="B190" t="s">
        <v>1141</v>
      </c>
      <c r="C190" t="s">
        <v>1149</v>
      </c>
      <c r="D190" t="s">
        <v>1150</v>
      </c>
    </row>
    <row r="191" spans="1:4">
      <c r="A191" s="1061">
        <v>190</v>
      </c>
      <c r="B191" t="s">
        <v>1141</v>
      </c>
      <c r="C191" t="s">
        <v>1151</v>
      </c>
      <c r="D191" t="s">
        <v>1152</v>
      </c>
    </row>
    <row r="192" spans="1:4">
      <c r="A192" s="1061">
        <v>191</v>
      </c>
      <c r="B192" t="s">
        <v>1141</v>
      </c>
      <c r="C192" t="s">
        <v>1153</v>
      </c>
      <c r="D192" t="s">
        <v>1154</v>
      </c>
    </row>
    <row r="193" spans="1:4">
      <c r="A193" s="1061">
        <v>192</v>
      </c>
      <c r="B193" t="s">
        <v>1141</v>
      </c>
      <c r="C193" t="s">
        <v>1155</v>
      </c>
      <c r="D193" t="s">
        <v>1156</v>
      </c>
    </row>
    <row r="194" spans="1:4">
      <c r="A194" s="1061">
        <v>193</v>
      </c>
      <c r="B194" t="s">
        <v>1141</v>
      </c>
      <c r="C194" t="s">
        <v>1157</v>
      </c>
      <c r="D194" t="s">
        <v>1158</v>
      </c>
    </row>
    <row r="195" spans="1:4">
      <c r="A195" s="1061">
        <v>194</v>
      </c>
      <c r="B195" t="s">
        <v>1159</v>
      </c>
      <c r="C195" t="s">
        <v>1159</v>
      </c>
      <c r="D195" t="s">
        <v>1160</v>
      </c>
    </row>
    <row r="196" spans="1:4">
      <c r="A196" s="1061">
        <v>195</v>
      </c>
      <c r="B196" t="s">
        <v>1159</v>
      </c>
      <c r="C196" t="s">
        <v>1161</v>
      </c>
      <c r="D196" t="s">
        <v>1162</v>
      </c>
    </row>
    <row r="197" spans="1:4">
      <c r="A197" s="1061">
        <v>196</v>
      </c>
      <c r="B197" t="s">
        <v>1159</v>
      </c>
      <c r="C197" t="s">
        <v>1163</v>
      </c>
      <c r="D197" t="s">
        <v>1164</v>
      </c>
    </row>
    <row r="198" spans="1:4">
      <c r="A198" s="1061">
        <v>197</v>
      </c>
      <c r="B198" t="s">
        <v>1159</v>
      </c>
      <c r="C198" t="s">
        <v>1165</v>
      </c>
      <c r="D198" t="s">
        <v>1166</v>
      </c>
    </row>
    <row r="199" spans="1:4">
      <c r="A199" s="1061">
        <v>198</v>
      </c>
      <c r="B199" t="s">
        <v>1159</v>
      </c>
      <c r="C199" t="s">
        <v>1167</v>
      </c>
      <c r="D199" t="s">
        <v>1168</v>
      </c>
    </row>
    <row r="200" spans="1:4">
      <c r="A200" s="1061">
        <v>199</v>
      </c>
      <c r="B200" t="s">
        <v>1159</v>
      </c>
      <c r="C200" t="s">
        <v>1169</v>
      </c>
      <c r="D200" t="s">
        <v>1170</v>
      </c>
    </row>
    <row r="201" spans="1:4">
      <c r="A201" s="1061">
        <v>200</v>
      </c>
      <c r="B201" t="s">
        <v>1159</v>
      </c>
      <c r="C201" t="s">
        <v>1171</v>
      </c>
      <c r="D201" t="s">
        <v>1172</v>
      </c>
    </row>
    <row r="202" spans="1:4">
      <c r="A202" s="1061">
        <v>201</v>
      </c>
      <c r="B202" t="s">
        <v>1159</v>
      </c>
      <c r="C202" t="s">
        <v>1173</v>
      </c>
      <c r="D202" t="s">
        <v>1174</v>
      </c>
    </row>
    <row r="203" spans="1:4">
      <c r="A203" s="1061">
        <v>202</v>
      </c>
      <c r="B203" t="s">
        <v>1159</v>
      </c>
      <c r="C203" t="s">
        <v>1175</v>
      </c>
      <c r="D203" t="s">
        <v>1176</v>
      </c>
    </row>
    <row r="204" spans="1:4">
      <c r="A204" s="1061">
        <v>203</v>
      </c>
      <c r="B204" t="s">
        <v>1159</v>
      </c>
      <c r="C204" t="s">
        <v>1177</v>
      </c>
      <c r="D204" t="s">
        <v>1178</v>
      </c>
    </row>
    <row r="205" spans="1:4">
      <c r="A205" s="1061">
        <v>204</v>
      </c>
      <c r="B205" t="s">
        <v>1159</v>
      </c>
      <c r="C205" t="s">
        <v>1179</v>
      </c>
      <c r="D205" t="s">
        <v>1180</v>
      </c>
    </row>
    <row r="206" spans="1:4">
      <c r="A206" s="1061">
        <v>205</v>
      </c>
      <c r="B206" t="s">
        <v>1159</v>
      </c>
      <c r="C206" t="s">
        <v>1181</v>
      </c>
      <c r="D206" t="s">
        <v>1182</v>
      </c>
    </row>
    <row r="207" spans="1:4">
      <c r="A207" s="1061">
        <v>206</v>
      </c>
      <c r="B207" t="s">
        <v>1159</v>
      </c>
      <c r="C207" t="s">
        <v>1183</v>
      </c>
      <c r="D207" t="s">
        <v>1184</v>
      </c>
    </row>
    <row r="208" spans="1:4">
      <c r="A208" s="1061">
        <v>207</v>
      </c>
      <c r="B208" t="s">
        <v>1159</v>
      </c>
      <c r="C208" t="s">
        <v>1185</v>
      </c>
      <c r="D208" t="s">
        <v>1186</v>
      </c>
    </row>
    <row r="209" spans="1:4">
      <c r="A209" s="1061">
        <v>208</v>
      </c>
      <c r="B209" t="s">
        <v>1159</v>
      </c>
      <c r="C209" t="s">
        <v>1187</v>
      </c>
      <c r="D209" t="s">
        <v>1188</v>
      </c>
    </row>
    <row r="210" spans="1:4">
      <c r="A210" s="1061">
        <v>209</v>
      </c>
      <c r="B210" t="s">
        <v>1159</v>
      </c>
      <c r="C210" t="s">
        <v>1189</v>
      </c>
      <c r="D210" t="s">
        <v>1190</v>
      </c>
    </row>
    <row r="211" spans="1:4">
      <c r="A211" s="1061">
        <v>210</v>
      </c>
      <c r="B211" t="s">
        <v>1191</v>
      </c>
      <c r="C211" t="s">
        <v>1191</v>
      </c>
      <c r="D211" t="s">
        <v>1192</v>
      </c>
    </row>
    <row r="212" spans="1:4">
      <c r="A212" s="1061">
        <v>211</v>
      </c>
      <c r="B212" t="s">
        <v>1191</v>
      </c>
      <c r="C212" t="s">
        <v>1193</v>
      </c>
      <c r="D212" t="s">
        <v>1194</v>
      </c>
    </row>
    <row r="213" spans="1:4">
      <c r="A213" s="1061">
        <v>212</v>
      </c>
      <c r="B213" t="s">
        <v>1191</v>
      </c>
      <c r="C213" t="s">
        <v>1195</v>
      </c>
      <c r="D213" t="s">
        <v>1196</v>
      </c>
    </row>
    <row r="214" spans="1:4">
      <c r="A214" s="1061">
        <v>213</v>
      </c>
      <c r="B214" t="s">
        <v>1191</v>
      </c>
      <c r="C214" t="s">
        <v>1197</v>
      </c>
      <c r="D214" t="s">
        <v>1198</v>
      </c>
    </row>
    <row r="215" spans="1:4">
      <c r="A215" s="1061">
        <v>214</v>
      </c>
      <c r="B215" t="s">
        <v>1191</v>
      </c>
      <c r="C215" t="s">
        <v>1199</v>
      </c>
      <c r="D215" t="s">
        <v>1200</v>
      </c>
    </row>
    <row r="216" spans="1:4">
      <c r="A216" s="1061">
        <v>215</v>
      </c>
      <c r="B216" t="s">
        <v>1191</v>
      </c>
      <c r="C216" t="s">
        <v>1201</v>
      </c>
      <c r="D216" t="s">
        <v>1202</v>
      </c>
    </row>
    <row r="217" spans="1:4">
      <c r="A217" s="1061">
        <v>216</v>
      </c>
      <c r="B217" t="s">
        <v>1191</v>
      </c>
      <c r="C217" t="s">
        <v>1203</v>
      </c>
      <c r="D217" t="s">
        <v>1204</v>
      </c>
    </row>
    <row r="218" spans="1:4">
      <c r="A218" s="1061">
        <v>217</v>
      </c>
      <c r="B218" t="s">
        <v>1191</v>
      </c>
      <c r="C218" t="s">
        <v>1205</v>
      </c>
      <c r="D218" t="s">
        <v>1206</v>
      </c>
    </row>
    <row r="219" spans="1:4">
      <c r="A219" s="1061">
        <v>218</v>
      </c>
      <c r="B219" t="s">
        <v>1207</v>
      </c>
      <c r="C219" t="s">
        <v>1207</v>
      </c>
      <c r="D219" t="s">
        <v>1208</v>
      </c>
    </row>
    <row r="220" spans="1:4">
      <c r="A220" s="1061">
        <v>219</v>
      </c>
      <c r="B220" t="s">
        <v>1207</v>
      </c>
      <c r="C220" t="s">
        <v>1209</v>
      </c>
      <c r="D220" t="s">
        <v>1210</v>
      </c>
    </row>
    <row r="221" spans="1:4">
      <c r="A221" s="1061">
        <v>220</v>
      </c>
      <c r="B221" t="s">
        <v>1207</v>
      </c>
      <c r="C221" t="s">
        <v>1211</v>
      </c>
      <c r="D221" t="s">
        <v>1212</v>
      </c>
    </row>
    <row r="222" spans="1:4">
      <c r="A222" s="1061">
        <v>221</v>
      </c>
      <c r="B222" t="s">
        <v>1207</v>
      </c>
      <c r="C222" t="s">
        <v>1213</v>
      </c>
      <c r="D222" t="s">
        <v>1214</v>
      </c>
    </row>
    <row r="223" spans="1:4">
      <c r="A223" s="1061">
        <v>222</v>
      </c>
      <c r="B223" t="s">
        <v>1207</v>
      </c>
      <c r="C223" t="s">
        <v>1215</v>
      </c>
      <c r="D223" t="s">
        <v>1216</v>
      </c>
    </row>
    <row r="224" spans="1:4">
      <c r="A224" s="1061">
        <v>223</v>
      </c>
      <c r="B224" t="s">
        <v>1207</v>
      </c>
      <c r="C224" t="s">
        <v>1217</v>
      </c>
      <c r="D224" t="s">
        <v>1218</v>
      </c>
    </row>
    <row r="225" spans="1:4">
      <c r="A225" s="1061">
        <v>224</v>
      </c>
      <c r="B225" t="s">
        <v>1207</v>
      </c>
      <c r="C225" t="s">
        <v>1219</v>
      </c>
      <c r="D225" t="s">
        <v>1220</v>
      </c>
    </row>
    <row r="226" spans="1:4">
      <c r="A226" s="1061">
        <v>225</v>
      </c>
      <c r="B226" t="s">
        <v>1207</v>
      </c>
      <c r="C226" t="s">
        <v>1221</v>
      </c>
      <c r="D226" t="s">
        <v>1222</v>
      </c>
    </row>
    <row r="227" spans="1:4">
      <c r="A227" s="1061">
        <v>226</v>
      </c>
      <c r="B227" t="s">
        <v>1207</v>
      </c>
      <c r="C227" t="s">
        <v>1223</v>
      </c>
      <c r="D227" t="s">
        <v>1224</v>
      </c>
    </row>
    <row r="228" spans="1:4">
      <c r="A228" s="1061">
        <v>227</v>
      </c>
      <c r="B228" t="s">
        <v>1207</v>
      </c>
      <c r="C228" t="s">
        <v>1225</v>
      </c>
      <c r="D228" t="s">
        <v>1226</v>
      </c>
    </row>
    <row r="229" spans="1:4">
      <c r="A229" s="1061">
        <v>228</v>
      </c>
      <c r="B229" t="s">
        <v>1207</v>
      </c>
      <c r="C229" t="s">
        <v>1227</v>
      </c>
      <c r="D229" t="s">
        <v>1228</v>
      </c>
    </row>
    <row r="230" spans="1:4">
      <c r="A230" s="1061">
        <v>229</v>
      </c>
      <c r="B230" t="s">
        <v>1207</v>
      </c>
      <c r="C230" t="s">
        <v>1229</v>
      </c>
      <c r="D230" t="s">
        <v>1230</v>
      </c>
    </row>
    <row r="231" spans="1:4">
      <c r="A231" s="1061">
        <v>230</v>
      </c>
      <c r="B231" t="s">
        <v>1207</v>
      </c>
      <c r="C231" t="s">
        <v>1231</v>
      </c>
      <c r="D231" t="s">
        <v>1232</v>
      </c>
    </row>
    <row r="232" spans="1:4">
      <c r="A232" s="1061">
        <v>231</v>
      </c>
      <c r="B232" t="s">
        <v>1207</v>
      </c>
      <c r="C232" t="s">
        <v>1233</v>
      </c>
      <c r="D232" t="s">
        <v>1234</v>
      </c>
    </row>
    <row r="233" spans="1:4">
      <c r="A233" s="1061">
        <v>232</v>
      </c>
      <c r="B233" t="s">
        <v>1207</v>
      </c>
      <c r="C233" t="s">
        <v>1235</v>
      </c>
      <c r="D233" t="s">
        <v>1236</v>
      </c>
    </row>
    <row r="234" spans="1:4">
      <c r="A234" s="1061">
        <v>233</v>
      </c>
      <c r="B234" t="s">
        <v>1207</v>
      </c>
      <c r="C234" t="s">
        <v>1237</v>
      </c>
      <c r="D234" t="s">
        <v>1238</v>
      </c>
    </row>
    <row r="235" spans="1:4">
      <c r="A235" s="1061">
        <v>234</v>
      </c>
      <c r="B235" t="s">
        <v>1207</v>
      </c>
      <c r="C235" t="s">
        <v>1239</v>
      </c>
      <c r="D235" t="s">
        <v>1240</v>
      </c>
    </row>
    <row r="236" spans="1:4">
      <c r="A236" s="1061">
        <v>235</v>
      </c>
      <c r="B236" t="s">
        <v>1207</v>
      </c>
      <c r="C236" t="s">
        <v>998</v>
      </c>
      <c r="D236" t="s">
        <v>1241</v>
      </c>
    </row>
    <row r="237" spans="1:4">
      <c r="A237" s="1061">
        <v>236</v>
      </c>
      <c r="B237" t="s">
        <v>1242</v>
      </c>
      <c r="C237" t="s">
        <v>1242</v>
      </c>
      <c r="D237" t="s">
        <v>1243</v>
      </c>
    </row>
    <row r="238" spans="1:4">
      <c r="A238" s="1061">
        <v>237</v>
      </c>
      <c r="B238" t="s">
        <v>1242</v>
      </c>
      <c r="C238" t="s">
        <v>828</v>
      </c>
      <c r="D238" t="s">
        <v>1244</v>
      </c>
    </row>
    <row r="239" spans="1:4">
      <c r="A239" s="1061">
        <v>238</v>
      </c>
      <c r="B239" t="s">
        <v>1242</v>
      </c>
      <c r="C239" t="s">
        <v>1245</v>
      </c>
      <c r="D239" t="s">
        <v>1246</v>
      </c>
    </row>
    <row r="240" spans="1:4">
      <c r="A240" s="1061">
        <v>239</v>
      </c>
      <c r="B240" t="s">
        <v>1242</v>
      </c>
      <c r="C240" t="s">
        <v>1247</v>
      </c>
      <c r="D240" t="s">
        <v>1248</v>
      </c>
    </row>
    <row r="241" spans="1:4">
      <c r="A241" s="1061">
        <v>240</v>
      </c>
      <c r="B241" t="s">
        <v>1242</v>
      </c>
      <c r="C241" t="s">
        <v>794</v>
      </c>
      <c r="D241" t="s">
        <v>1249</v>
      </c>
    </row>
    <row r="242" spans="1:4">
      <c r="A242" s="1061">
        <v>241</v>
      </c>
      <c r="B242" t="s">
        <v>1242</v>
      </c>
      <c r="C242" t="s">
        <v>1250</v>
      </c>
      <c r="D242" t="s">
        <v>1251</v>
      </c>
    </row>
    <row r="243" spans="1:4">
      <c r="A243" s="1061">
        <v>242</v>
      </c>
      <c r="B243" t="s">
        <v>1242</v>
      </c>
      <c r="C243" t="s">
        <v>1252</v>
      </c>
      <c r="D243" t="s">
        <v>1253</v>
      </c>
    </row>
    <row r="244" spans="1:4">
      <c r="A244" s="1061">
        <v>243</v>
      </c>
      <c r="B244" t="s">
        <v>1242</v>
      </c>
      <c r="C244" t="s">
        <v>1254</v>
      </c>
      <c r="D244" t="s">
        <v>1255</v>
      </c>
    </row>
    <row r="245" spans="1:4">
      <c r="A245" s="1061">
        <v>244</v>
      </c>
      <c r="B245" t="s">
        <v>1242</v>
      </c>
      <c r="C245" t="s">
        <v>1256</v>
      </c>
      <c r="D245" t="s">
        <v>1257</v>
      </c>
    </row>
    <row r="246" spans="1:4">
      <c r="A246" s="1061">
        <v>245</v>
      </c>
      <c r="B246" t="s">
        <v>1242</v>
      </c>
      <c r="C246" t="s">
        <v>1258</v>
      </c>
      <c r="D246" t="s">
        <v>1259</v>
      </c>
    </row>
    <row r="247" spans="1:4">
      <c r="A247" s="1061">
        <v>246</v>
      </c>
      <c r="B247" t="s">
        <v>1242</v>
      </c>
      <c r="C247" t="s">
        <v>1260</v>
      </c>
      <c r="D247" t="s">
        <v>1261</v>
      </c>
    </row>
    <row r="248" spans="1:4">
      <c r="A248" s="1061">
        <v>247</v>
      </c>
      <c r="B248" t="s">
        <v>1242</v>
      </c>
      <c r="C248" t="s">
        <v>1262</v>
      </c>
      <c r="D248" t="s">
        <v>1263</v>
      </c>
    </row>
    <row r="249" spans="1:4">
      <c r="A249" s="1061">
        <v>248</v>
      </c>
      <c r="B249" t="s">
        <v>1242</v>
      </c>
      <c r="C249" t="s">
        <v>1264</v>
      </c>
      <c r="D249" t="s">
        <v>1265</v>
      </c>
    </row>
    <row r="250" spans="1:4">
      <c r="A250" s="1061">
        <v>249</v>
      </c>
      <c r="B250" t="s">
        <v>1242</v>
      </c>
      <c r="C250" t="s">
        <v>1266</v>
      </c>
      <c r="D250" t="s">
        <v>1267</v>
      </c>
    </row>
    <row r="251" spans="1:4">
      <c r="A251" s="1061">
        <v>250</v>
      </c>
      <c r="B251" t="s">
        <v>1242</v>
      </c>
      <c r="C251" t="s">
        <v>1268</v>
      </c>
      <c r="D251" t="s">
        <v>1269</v>
      </c>
    </row>
    <row r="252" spans="1:4">
      <c r="A252" s="1061">
        <v>251</v>
      </c>
      <c r="B252" t="s">
        <v>1242</v>
      </c>
      <c r="C252" t="s">
        <v>1270</v>
      </c>
      <c r="D252" t="s">
        <v>1271</v>
      </c>
    </row>
    <row r="253" spans="1:4">
      <c r="A253" s="1061">
        <v>252</v>
      </c>
      <c r="B253" t="s">
        <v>1242</v>
      </c>
      <c r="C253" t="s">
        <v>1272</v>
      </c>
      <c r="D253" t="s">
        <v>1273</v>
      </c>
    </row>
    <row r="254" spans="1:4">
      <c r="A254" s="1061">
        <v>253</v>
      </c>
      <c r="B254" t="s">
        <v>1242</v>
      </c>
      <c r="C254" t="s">
        <v>1274</v>
      </c>
      <c r="D254" t="s">
        <v>1275</v>
      </c>
    </row>
    <row r="255" spans="1:4">
      <c r="A255" s="1061">
        <v>254</v>
      </c>
      <c r="B255" t="s">
        <v>1242</v>
      </c>
      <c r="C255" t="s">
        <v>1276</v>
      </c>
      <c r="D255" t="s">
        <v>1277</v>
      </c>
    </row>
    <row r="256" spans="1:4">
      <c r="A256" s="1061">
        <v>255</v>
      </c>
      <c r="B256" t="s">
        <v>1242</v>
      </c>
      <c r="C256" t="s">
        <v>1278</v>
      </c>
      <c r="D256" t="s">
        <v>1279</v>
      </c>
    </row>
    <row r="257" spans="1:4">
      <c r="A257" s="1061">
        <v>256</v>
      </c>
      <c r="B257" t="s">
        <v>1242</v>
      </c>
      <c r="C257" t="s">
        <v>1280</v>
      </c>
      <c r="D257" t="s">
        <v>1281</v>
      </c>
    </row>
    <row r="258" spans="1:4">
      <c r="A258" s="1061">
        <v>257</v>
      </c>
      <c r="B258" t="s">
        <v>1242</v>
      </c>
      <c r="C258" t="s">
        <v>1282</v>
      </c>
      <c r="D258" t="s">
        <v>1283</v>
      </c>
    </row>
    <row r="259" spans="1:4">
      <c r="A259" s="1061">
        <v>258</v>
      </c>
      <c r="B259" t="s">
        <v>1242</v>
      </c>
      <c r="C259" t="s">
        <v>1284</v>
      </c>
      <c r="D259" t="s">
        <v>1285</v>
      </c>
    </row>
    <row r="260" spans="1:4">
      <c r="A260" s="1061">
        <v>259</v>
      </c>
      <c r="B260" t="s">
        <v>1242</v>
      </c>
      <c r="C260" t="s">
        <v>1286</v>
      </c>
      <c r="D260" t="s">
        <v>1287</v>
      </c>
    </row>
    <row r="261" spans="1:4">
      <c r="A261" s="1061">
        <v>260</v>
      </c>
      <c r="B261" t="s">
        <v>1242</v>
      </c>
      <c r="C261" t="s">
        <v>1288</v>
      </c>
      <c r="D261" t="s">
        <v>1289</v>
      </c>
    </row>
    <row r="262" spans="1:4">
      <c r="A262" s="1061">
        <v>261</v>
      </c>
      <c r="B262" t="s">
        <v>1290</v>
      </c>
      <c r="C262" t="s">
        <v>1290</v>
      </c>
      <c r="D262" t="s">
        <v>1291</v>
      </c>
    </row>
    <row r="263" spans="1:4">
      <c r="A263" s="1061">
        <v>262</v>
      </c>
      <c r="B263" t="s">
        <v>1290</v>
      </c>
      <c r="C263" t="s">
        <v>1292</v>
      </c>
      <c r="D263" t="s">
        <v>1293</v>
      </c>
    </row>
    <row r="264" spans="1:4">
      <c r="A264" s="1061">
        <v>263</v>
      </c>
      <c r="B264" t="s">
        <v>1290</v>
      </c>
      <c r="C264" t="s">
        <v>1294</v>
      </c>
      <c r="D264" t="s">
        <v>1295</v>
      </c>
    </row>
    <row r="265" spans="1:4">
      <c r="A265" s="1061">
        <v>264</v>
      </c>
      <c r="B265" t="s">
        <v>1290</v>
      </c>
      <c r="C265" t="s">
        <v>1296</v>
      </c>
      <c r="D265" t="s">
        <v>1297</v>
      </c>
    </row>
    <row r="266" spans="1:4">
      <c r="A266" s="1061">
        <v>265</v>
      </c>
      <c r="B266" t="s">
        <v>1290</v>
      </c>
      <c r="C266" t="s">
        <v>1298</v>
      </c>
      <c r="D266" t="s">
        <v>1299</v>
      </c>
    </row>
    <row r="267" spans="1:4">
      <c r="A267" s="1061">
        <v>266</v>
      </c>
      <c r="B267" t="s">
        <v>1290</v>
      </c>
      <c r="C267" t="s">
        <v>1300</v>
      </c>
      <c r="D267" t="s">
        <v>1301</v>
      </c>
    </row>
    <row r="268" spans="1:4">
      <c r="A268" s="1061">
        <v>267</v>
      </c>
      <c r="B268" t="s">
        <v>1290</v>
      </c>
      <c r="C268" t="s">
        <v>1302</v>
      </c>
      <c r="D268" t="s">
        <v>1303</v>
      </c>
    </row>
    <row r="269" spans="1:4">
      <c r="A269" s="1061">
        <v>268</v>
      </c>
      <c r="B269" t="s">
        <v>1290</v>
      </c>
      <c r="C269" t="s">
        <v>1304</v>
      </c>
      <c r="D269" t="s">
        <v>1305</v>
      </c>
    </row>
    <row r="270" spans="1:4">
      <c r="A270" s="1061">
        <v>269</v>
      </c>
      <c r="B270" t="s">
        <v>1290</v>
      </c>
      <c r="C270" t="s">
        <v>1306</v>
      </c>
      <c r="D270" t="s">
        <v>1307</v>
      </c>
    </row>
    <row r="271" spans="1:4">
      <c r="A271" s="1061">
        <v>270</v>
      </c>
      <c r="B271" t="s">
        <v>1290</v>
      </c>
      <c r="C271" t="s">
        <v>1308</v>
      </c>
      <c r="D271" t="s">
        <v>1309</v>
      </c>
    </row>
    <row r="272" spans="1:4">
      <c r="A272" s="1061">
        <v>271</v>
      </c>
      <c r="B272" t="s">
        <v>1290</v>
      </c>
      <c r="C272" t="s">
        <v>1310</v>
      </c>
      <c r="D272" t="s">
        <v>1311</v>
      </c>
    </row>
    <row r="273" spans="1:4">
      <c r="A273" s="1061">
        <v>272</v>
      </c>
      <c r="B273" t="s">
        <v>1290</v>
      </c>
      <c r="C273" t="s">
        <v>1312</v>
      </c>
      <c r="D273" t="s">
        <v>1313</v>
      </c>
    </row>
    <row r="274" spans="1:4">
      <c r="A274" s="1061">
        <v>273</v>
      </c>
      <c r="B274" t="s">
        <v>1290</v>
      </c>
      <c r="C274" t="s">
        <v>1314</v>
      </c>
      <c r="D274" t="s">
        <v>1315</v>
      </c>
    </row>
    <row r="275" spans="1:4">
      <c r="A275" s="1061">
        <v>274</v>
      </c>
      <c r="B275" t="s">
        <v>1290</v>
      </c>
      <c r="C275" t="s">
        <v>1316</v>
      </c>
      <c r="D275" t="s">
        <v>1317</v>
      </c>
    </row>
    <row r="276" spans="1:4">
      <c r="A276" s="1061">
        <v>275</v>
      </c>
      <c r="B276" t="s">
        <v>1290</v>
      </c>
      <c r="C276" t="s">
        <v>1318</v>
      </c>
      <c r="D276" t="s">
        <v>1319</v>
      </c>
    </row>
    <row r="277" spans="1:4">
      <c r="A277" s="1061">
        <v>276</v>
      </c>
      <c r="B277" t="s">
        <v>1290</v>
      </c>
      <c r="C277" t="s">
        <v>1320</v>
      </c>
      <c r="D277" t="s">
        <v>1321</v>
      </c>
    </row>
    <row r="278" spans="1:4">
      <c r="A278" s="1061">
        <v>277</v>
      </c>
      <c r="B278" t="s">
        <v>1322</v>
      </c>
      <c r="C278" t="s">
        <v>1322</v>
      </c>
      <c r="D278" t="s">
        <v>1323</v>
      </c>
    </row>
    <row r="279" spans="1:4">
      <c r="A279" s="1061">
        <v>278</v>
      </c>
      <c r="B279" t="s">
        <v>1322</v>
      </c>
      <c r="C279" t="s">
        <v>1324</v>
      </c>
      <c r="D279" t="s">
        <v>1325</v>
      </c>
    </row>
    <row r="280" spans="1:4">
      <c r="A280" s="1061">
        <v>279</v>
      </c>
      <c r="B280" t="s">
        <v>1322</v>
      </c>
      <c r="C280" t="s">
        <v>1326</v>
      </c>
      <c r="D280" t="s">
        <v>1327</v>
      </c>
    </row>
    <row r="281" spans="1:4">
      <c r="A281" s="1061">
        <v>280</v>
      </c>
      <c r="B281" t="s">
        <v>1322</v>
      </c>
      <c r="C281" t="s">
        <v>1231</v>
      </c>
      <c r="D281" t="s">
        <v>1328</v>
      </c>
    </row>
    <row r="282" spans="1:4">
      <c r="A282" s="1061">
        <v>281</v>
      </c>
      <c r="B282" t="s">
        <v>1322</v>
      </c>
      <c r="C282" t="s">
        <v>1329</v>
      </c>
      <c r="D282" t="s">
        <v>1330</v>
      </c>
    </row>
    <row r="283" spans="1:4">
      <c r="A283" s="1061">
        <v>282</v>
      </c>
      <c r="B283" t="s">
        <v>1322</v>
      </c>
      <c r="C283" t="s">
        <v>1331</v>
      </c>
      <c r="D283" t="s">
        <v>1332</v>
      </c>
    </row>
    <row r="284" spans="1:4">
      <c r="A284" s="1061">
        <v>283</v>
      </c>
      <c r="B284" t="s">
        <v>1322</v>
      </c>
      <c r="C284" t="s">
        <v>1333</v>
      </c>
      <c r="D284" t="s">
        <v>1334</v>
      </c>
    </row>
    <row r="285" spans="1:4">
      <c r="A285" s="1061">
        <v>284</v>
      </c>
      <c r="B285" t="s">
        <v>1322</v>
      </c>
      <c r="C285" t="s">
        <v>1335</v>
      </c>
      <c r="D285" t="s">
        <v>1336</v>
      </c>
    </row>
    <row r="286" spans="1:4">
      <c r="A286" s="1061">
        <v>285</v>
      </c>
      <c r="B286" t="s">
        <v>1322</v>
      </c>
      <c r="C286" t="s">
        <v>1337</v>
      </c>
      <c r="D286" t="s">
        <v>1338</v>
      </c>
    </row>
    <row r="287" spans="1:4">
      <c r="A287" s="1061">
        <v>286</v>
      </c>
      <c r="B287" t="s">
        <v>1322</v>
      </c>
      <c r="C287" t="s">
        <v>1339</v>
      </c>
      <c r="D287" t="s">
        <v>1340</v>
      </c>
    </row>
    <row r="288" spans="1:4">
      <c r="A288" s="1061">
        <v>287</v>
      </c>
      <c r="B288" t="s">
        <v>1322</v>
      </c>
      <c r="C288" t="s">
        <v>1341</v>
      </c>
      <c r="D288" t="s">
        <v>1342</v>
      </c>
    </row>
    <row r="289" spans="1:4">
      <c r="A289" s="1061">
        <v>288</v>
      </c>
      <c r="B289" t="s">
        <v>1322</v>
      </c>
      <c r="C289" t="s">
        <v>1343</v>
      </c>
      <c r="D289" t="s">
        <v>1344</v>
      </c>
    </row>
    <row r="290" spans="1:4">
      <c r="A290" s="1061">
        <v>289</v>
      </c>
      <c r="B290" t="s">
        <v>1345</v>
      </c>
      <c r="C290" t="s">
        <v>1345</v>
      </c>
      <c r="D290" t="s">
        <v>1346</v>
      </c>
    </row>
    <row r="291" spans="1:4">
      <c r="A291" s="1061">
        <v>290</v>
      </c>
      <c r="B291" t="s">
        <v>1345</v>
      </c>
      <c r="C291" t="s">
        <v>1347</v>
      </c>
      <c r="D291" t="s">
        <v>1348</v>
      </c>
    </row>
    <row r="292" spans="1:4">
      <c r="A292" s="1061">
        <v>291</v>
      </c>
      <c r="B292" t="s">
        <v>1345</v>
      </c>
      <c r="C292" t="s">
        <v>1349</v>
      </c>
      <c r="D292" t="s">
        <v>1350</v>
      </c>
    </row>
    <row r="293" spans="1:4">
      <c r="A293" s="1061">
        <v>292</v>
      </c>
      <c r="B293" t="s">
        <v>1345</v>
      </c>
      <c r="C293" t="s">
        <v>1351</v>
      </c>
      <c r="D293" t="s">
        <v>1352</v>
      </c>
    </row>
    <row r="294" spans="1:4">
      <c r="A294" s="1061">
        <v>293</v>
      </c>
      <c r="B294" t="s">
        <v>1345</v>
      </c>
      <c r="C294" t="s">
        <v>1353</v>
      </c>
      <c r="D294" t="s">
        <v>1354</v>
      </c>
    </row>
    <row r="295" spans="1:4">
      <c r="A295" s="1061">
        <v>294</v>
      </c>
      <c r="B295" t="s">
        <v>1345</v>
      </c>
      <c r="C295" t="s">
        <v>1355</v>
      </c>
      <c r="D295" t="s">
        <v>1356</v>
      </c>
    </row>
    <row r="296" spans="1:4">
      <c r="A296" s="1061">
        <v>295</v>
      </c>
      <c r="B296" t="s">
        <v>1345</v>
      </c>
      <c r="C296" t="s">
        <v>1357</v>
      </c>
      <c r="D296" t="s">
        <v>1358</v>
      </c>
    </row>
    <row r="297" spans="1:4">
      <c r="A297" s="1061">
        <v>296</v>
      </c>
      <c r="B297" t="s">
        <v>1345</v>
      </c>
      <c r="C297" t="s">
        <v>1359</v>
      </c>
      <c r="D297" t="s">
        <v>1360</v>
      </c>
    </row>
    <row r="298" spans="1:4">
      <c r="A298" s="1061">
        <v>297</v>
      </c>
      <c r="B298" t="s">
        <v>1345</v>
      </c>
      <c r="C298" t="s">
        <v>1361</v>
      </c>
      <c r="D298" t="s">
        <v>1362</v>
      </c>
    </row>
    <row r="299" spans="1:4">
      <c r="A299" s="1061">
        <v>298</v>
      </c>
      <c r="B299" t="s">
        <v>1345</v>
      </c>
      <c r="C299" t="s">
        <v>1363</v>
      </c>
      <c r="D299" t="s">
        <v>1364</v>
      </c>
    </row>
    <row r="300" spans="1:4">
      <c r="A300" s="1061">
        <v>299</v>
      </c>
      <c r="B300" t="s">
        <v>1345</v>
      </c>
      <c r="C300" t="s">
        <v>1365</v>
      </c>
      <c r="D300" t="s">
        <v>1366</v>
      </c>
    </row>
    <row r="301" spans="1:4">
      <c r="A301" s="1061">
        <v>300</v>
      </c>
      <c r="B301" t="s">
        <v>1345</v>
      </c>
      <c r="C301" t="s">
        <v>1367</v>
      </c>
      <c r="D301" t="s">
        <v>1368</v>
      </c>
    </row>
    <row r="302" spans="1:4">
      <c r="A302" s="1061">
        <v>301</v>
      </c>
      <c r="B302" t="s">
        <v>1369</v>
      </c>
      <c r="C302" t="s">
        <v>1369</v>
      </c>
      <c r="D302" t="s">
        <v>1370</v>
      </c>
    </row>
    <row r="303" spans="1:4">
      <c r="A303" s="1061">
        <v>302</v>
      </c>
      <c r="B303" t="s">
        <v>1369</v>
      </c>
      <c r="C303" t="s">
        <v>1371</v>
      </c>
      <c r="D303" t="s">
        <v>1372</v>
      </c>
    </row>
    <row r="304" spans="1:4">
      <c r="A304" s="1061">
        <v>303</v>
      </c>
      <c r="B304" t="s">
        <v>1369</v>
      </c>
      <c r="C304" t="s">
        <v>794</v>
      </c>
      <c r="D304" t="s">
        <v>1373</v>
      </c>
    </row>
    <row r="305" spans="1:4">
      <c r="A305" s="1061">
        <v>304</v>
      </c>
      <c r="B305" t="s">
        <v>1369</v>
      </c>
      <c r="C305" t="s">
        <v>1374</v>
      </c>
      <c r="D305" t="s">
        <v>1375</v>
      </c>
    </row>
    <row r="306" spans="1:4">
      <c r="A306" s="1061">
        <v>305</v>
      </c>
      <c r="B306" t="s">
        <v>1369</v>
      </c>
      <c r="C306" t="s">
        <v>1376</v>
      </c>
      <c r="D306" t="s">
        <v>1377</v>
      </c>
    </row>
    <row r="307" spans="1:4">
      <c r="A307" s="1061">
        <v>306</v>
      </c>
      <c r="B307" t="s">
        <v>1369</v>
      </c>
      <c r="C307" t="s">
        <v>1378</v>
      </c>
      <c r="D307" t="s">
        <v>1379</v>
      </c>
    </row>
    <row r="308" spans="1:4">
      <c r="A308" s="1061">
        <v>307</v>
      </c>
      <c r="B308" t="s">
        <v>1369</v>
      </c>
      <c r="C308" t="s">
        <v>1380</v>
      </c>
      <c r="D308" t="s">
        <v>1381</v>
      </c>
    </row>
    <row r="309" spans="1:4">
      <c r="A309" s="1061">
        <v>308</v>
      </c>
      <c r="B309" t="s">
        <v>1369</v>
      </c>
      <c r="C309" t="s">
        <v>1382</v>
      </c>
      <c r="D309" t="s">
        <v>1383</v>
      </c>
    </row>
    <row r="310" spans="1:4">
      <c r="A310" s="1061">
        <v>309</v>
      </c>
      <c r="B310" t="s">
        <v>1369</v>
      </c>
      <c r="C310" t="s">
        <v>1384</v>
      </c>
      <c r="D310" t="s">
        <v>1385</v>
      </c>
    </row>
    <row r="311" spans="1:4">
      <c r="A311" s="1061">
        <v>310</v>
      </c>
      <c r="B311" t="s">
        <v>1369</v>
      </c>
      <c r="C311" t="s">
        <v>1386</v>
      </c>
      <c r="D311" t="s">
        <v>1387</v>
      </c>
    </row>
    <row r="312" spans="1:4">
      <c r="A312" s="1061">
        <v>311</v>
      </c>
      <c r="B312" t="s">
        <v>1369</v>
      </c>
      <c r="C312" t="s">
        <v>1388</v>
      </c>
      <c r="D312" t="s">
        <v>1389</v>
      </c>
    </row>
    <row r="313" spans="1:4">
      <c r="A313" s="1061">
        <v>312</v>
      </c>
      <c r="B313" t="s">
        <v>1390</v>
      </c>
      <c r="C313" t="s">
        <v>1390</v>
      </c>
      <c r="D313" t="s">
        <v>1391</v>
      </c>
    </row>
    <row r="314" spans="1:4">
      <c r="A314" s="1061">
        <v>313</v>
      </c>
      <c r="B314" t="s">
        <v>1390</v>
      </c>
      <c r="C314" t="s">
        <v>1392</v>
      </c>
      <c r="D314" t="s">
        <v>1393</v>
      </c>
    </row>
    <row r="315" spans="1:4">
      <c r="A315" s="1061">
        <v>314</v>
      </c>
      <c r="B315" t="s">
        <v>1390</v>
      </c>
      <c r="C315" t="s">
        <v>1394</v>
      </c>
      <c r="D315" t="s">
        <v>1395</v>
      </c>
    </row>
    <row r="316" spans="1:4">
      <c r="A316" s="1061">
        <v>315</v>
      </c>
      <c r="B316" t="s">
        <v>1390</v>
      </c>
      <c r="C316" t="s">
        <v>1396</v>
      </c>
      <c r="D316" t="s">
        <v>1397</v>
      </c>
    </row>
    <row r="317" spans="1:4">
      <c r="A317" s="1061">
        <v>316</v>
      </c>
      <c r="B317" t="s">
        <v>1390</v>
      </c>
      <c r="C317" t="s">
        <v>1398</v>
      </c>
      <c r="D317" t="s">
        <v>1399</v>
      </c>
    </row>
    <row r="318" spans="1:4">
      <c r="A318" s="1061">
        <v>317</v>
      </c>
      <c r="B318" t="s">
        <v>1390</v>
      </c>
      <c r="C318" t="s">
        <v>1400</v>
      </c>
      <c r="D318" t="s">
        <v>1401</v>
      </c>
    </row>
    <row r="319" spans="1:4">
      <c r="A319" s="1061">
        <v>318</v>
      </c>
      <c r="B319" t="s">
        <v>1390</v>
      </c>
      <c r="C319" t="s">
        <v>1402</v>
      </c>
      <c r="D319" t="s">
        <v>1403</v>
      </c>
    </row>
    <row r="320" spans="1:4">
      <c r="A320" s="1061">
        <v>319</v>
      </c>
      <c r="B320" t="s">
        <v>1390</v>
      </c>
      <c r="C320" t="s">
        <v>1404</v>
      </c>
      <c r="D320" t="s">
        <v>1405</v>
      </c>
    </row>
    <row r="321" spans="1:4">
      <c r="A321" s="1061">
        <v>320</v>
      </c>
      <c r="B321" t="s">
        <v>1390</v>
      </c>
      <c r="C321" t="s">
        <v>1406</v>
      </c>
      <c r="D321" t="s">
        <v>1407</v>
      </c>
    </row>
    <row r="322" spans="1:4">
      <c r="A322" s="1061">
        <v>321</v>
      </c>
      <c r="B322" t="s">
        <v>1390</v>
      </c>
      <c r="C322" t="s">
        <v>1408</v>
      </c>
      <c r="D322" t="s">
        <v>1409</v>
      </c>
    </row>
    <row r="323" spans="1:4">
      <c r="A323" s="1061">
        <v>322</v>
      </c>
      <c r="B323" t="s">
        <v>1390</v>
      </c>
      <c r="C323" t="s">
        <v>1410</v>
      </c>
      <c r="D323" t="s">
        <v>1411</v>
      </c>
    </row>
    <row r="324" spans="1:4">
      <c r="A324" s="1061">
        <v>323</v>
      </c>
      <c r="B324" t="s">
        <v>1390</v>
      </c>
      <c r="C324" t="s">
        <v>1412</v>
      </c>
      <c r="D324" t="s">
        <v>1413</v>
      </c>
    </row>
    <row r="325" spans="1:4">
      <c r="A325" s="1061">
        <v>324</v>
      </c>
      <c r="B325" t="s">
        <v>1390</v>
      </c>
      <c r="C325" t="s">
        <v>1414</v>
      </c>
      <c r="D325" t="s">
        <v>1415</v>
      </c>
    </row>
    <row r="326" spans="1:4">
      <c r="A326" s="1061">
        <v>325</v>
      </c>
      <c r="B326" t="s">
        <v>1416</v>
      </c>
      <c r="C326" t="s">
        <v>1416</v>
      </c>
      <c r="D326" t="s">
        <v>1417</v>
      </c>
    </row>
    <row r="327" spans="1:4">
      <c r="A327" s="1061">
        <v>326</v>
      </c>
      <c r="B327" t="s">
        <v>1418</v>
      </c>
      <c r="C327" t="s">
        <v>1418</v>
      </c>
      <c r="D327" t="s">
        <v>1419</v>
      </c>
    </row>
    <row r="328" spans="1:4">
      <c r="A328" s="1061">
        <v>327</v>
      </c>
      <c r="B328" t="s">
        <v>1420</v>
      </c>
      <c r="C328" t="s">
        <v>1420</v>
      </c>
      <c r="D328" t="s">
        <v>1421</v>
      </c>
    </row>
    <row r="329" spans="1:4">
      <c r="A329" s="1061">
        <v>328</v>
      </c>
      <c r="B329" t="s">
        <v>1422</v>
      </c>
      <c r="C329" t="s">
        <v>1422</v>
      </c>
      <c r="D329" t="s">
        <v>1423</v>
      </c>
    </row>
    <row r="330" spans="1:4">
      <c r="A330" s="1061">
        <v>329</v>
      </c>
      <c r="B330" t="s">
        <v>1424</v>
      </c>
      <c r="C330" t="s">
        <v>1424</v>
      </c>
      <c r="D330" t="s">
        <v>1425</v>
      </c>
    </row>
    <row r="331" spans="1:4">
      <c r="A331" s="1061">
        <v>330</v>
      </c>
      <c r="B331" t="s">
        <v>1426</v>
      </c>
      <c r="C331" t="s">
        <v>1426</v>
      </c>
      <c r="D331" t="s">
        <v>1427</v>
      </c>
    </row>
    <row r="332" spans="1:4">
      <c r="A332" s="1061">
        <v>331</v>
      </c>
      <c r="B332" t="s">
        <v>1428</v>
      </c>
      <c r="C332" t="s">
        <v>1430</v>
      </c>
      <c r="D332" t="s">
        <v>1431</v>
      </c>
    </row>
    <row r="333" spans="1:4">
      <c r="A333" s="1061">
        <v>332</v>
      </c>
      <c r="B333" t="s">
        <v>1428</v>
      </c>
      <c r="C333" t="s">
        <v>1432</v>
      </c>
      <c r="D333" t="s">
        <v>1433</v>
      </c>
    </row>
    <row r="334" spans="1:4">
      <c r="A334" s="1061">
        <v>333</v>
      </c>
      <c r="B334" t="s">
        <v>1428</v>
      </c>
      <c r="C334" t="s">
        <v>1434</v>
      </c>
      <c r="D334" t="s">
        <v>1435</v>
      </c>
    </row>
    <row r="335" spans="1:4">
      <c r="A335" s="1061">
        <v>334</v>
      </c>
      <c r="B335" t="s">
        <v>1428</v>
      </c>
      <c r="C335" t="s">
        <v>1436</v>
      </c>
      <c r="D335" t="s">
        <v>1437</v>
      </c>
    </row>
    <row r="336" spans="1:4">
      <c r="A336" s="1061">
        <v>335</v>
      </c>
      <c r="B336" t="s">
        <v>1428</v>
      </c>
      <c r="C336" t="s">
        <v>1438</v>
      </c>
      <c r="D336" t="s">
        <v>1439</v>
      </c>
    </row>
    <row r="337" spans="1:4">
      <c r="A337" s="1061">
        <v>336</v>
      </c>
      <c r="B337" t="s">
        <v>1428</v>
      </c>
      <c r="C337" t="s">
        <v>1440</v>
      </c>
      <c r="D337" t="s">
        <v>1441</v>
      </c>
    </row>
    <row r="338" spans="1:4">
      <c r="A338" s="1061">
        <v>337</v>
      </c>
      <c r="B338" t="s">
        <v>1428</v>
      </c>
      <c r="C338" t="s">
        <v>1442</v>
      </c>
      <c r="D338" t="s">
        <v>1443</v>
      </c>
    </row>
    <row r="339" spans="1:4">
      <c r="A339" s="1061">
        <v>338</v>
      </c>
      <c r="B339" t="s">
        <v>1428</v>
      </c>
      <c r="C339" t="s">
        <v>1444</v>
      </c>
      <c r="D339" t="s">
        <v>1445</v>
      </c>
    </row>
    <row r="340" spans="1:4">
      <c r="A340" s="1061">
        <v>339</v>
      </c>
      <c r="B340" t="s">
        <v>1428</v>
      </c>
      <c r="C340" t="s">
        <v>1446</v>
      </c>
      <c r="D340" t="s">
        <v>1447</v>
      </c>
    </row>
    <row r="341" spans="1:4">
      <c r="A341" s="1061">
        <v>340</v>
      </c>
      <c r="B341" t="s">
        <v>1428</v>
      </c>
      <c r="C341" t="s">
        <v>1428</v>
      </c>
      <c r="D341" t="s">
        <v>1429</v>
      </c>
    </row>
    <row r="342" spans="1:4">
      <c r="A342" s="1061">
        <v>341</v>
      </c>
      <c r="B342" t="s">
        <v>1448</v>
      </c>
      <c r="C342" t="s">
        <v>1448</v>
      </c>
      <c r="D342" t="s">
        <v>1449</v>
      </c>
    </row>
    <row r="343" spans="1:4">
      <c r="A343" s="1061">
        <v>342</v>
      </c>
      <c r="B343" t="s">
        <v>1450</v>
      </c>
      <c r="C343" t="s">
        <v>1450</v>
      </c>
      <c r="D343" t="s">
        <v>1451</v>
      </c>
    </row>
    <row r="344" spans="1:4">
      <c r="A344" s="1061">
        <v>343</v>
      </c>
      <c r="B344" t="s">
        <v>1452</v>
      </c>
      <c r="C344" t="s">
        <v>1452</v>
      </c>
      <c r="D344" t="s">
        <v>1453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5" t="s">
        <v>712</v>
      </c>
      <c r="E5" s="1156"/>
      <c r="F5" s="1156"/>
      <c r="G5" s="1156"/>
      <c r="H5" s="1156"/>
      <c r="I5" s="1156"/>
      <c r="J5" s="1157"/>
      <c r="K5" s="436"/>
      <c r="L5" s="176"/>
      <c r="M5" s="176"/>
      <c r="N5" s="176"/>
      <c r="O5" s="176"/>
      <c r="P5" s="176"/>
      <c r="Q5" s="176"/>
      <c r="R5" s="176"/>
      <c r="S5" s="568"/>
      <c r="T5" s="568"/>
      <c r="U5" s="568"/>
      <c r="V5" s="568"/>
      <c r="W5" s="176"/>
    </row>
    <row r="6" spans="1:24" s="469" customFormat="1" ht="3" customHeight="1">
      <c r="A6" s="312"/>
      <c r="B6" s="312"/>
      <c r="D6" s="1171"/>
      <c r="E6" s="1172"/>
      <c r="F6" s="1172"/>
      <c r="G6" s="1172"/>
      <c r="H6" s="1172"/>
      <c r="I6" s="1172"/>
      <c r="J6" s="1173"/>
      <c r="S6" s="646"/>
      <c r="T6" s="646"/>
      <c r="U6" s="646"/>
      <c r="V6" s="646"/>
    </row>
    <row r="7" spans="1:24" s="469" customFormat="1" ht="5.25" hidden="1" customHeight="1">
      <c r="A7" s="312"/>
      <c r="B7" s="312"/>
      <c r="E7" s="1174"/>
      <c r="F7" s="1174"/>
      <c r="G7" s="1170"/>
      <c r="H7" s="1170"/>
      <c r="I7" s="1170"/>
      <c r="J7" s="1170"/>
      <c r="S7" s="646"/>
      <c r="T7" s="646"/>
      <c r="U7" s="646"/>
      <c r="V7" s="646"/>
    </row>
    <row r="8" spans="1:24" s="469" customFormat="1" ht="5.25" hidden="1" customHeight="1">
      <c r="A8" s="312"/>
      <c r="B8" s="312"/>
      <c r="E8" s="1174"/>
      <c r="F8" s="1174"/>
      <c r="G8" s="1170"/>
      <c r="H8" s="1170"/>
      <c r="I8" s="1170"/>
      <c r="J8" s="1170"/>
      <c r="S8" s="646"/>
      <c r="T8" s="646"/>
      <c r="U8" s="646"/>
      <c r="V8" s="646"/>
    </row>
    <row r="9" spans="1:24" s="469" customFormat="1" ht="5.25" hidden="1" customHeight="1">
      <c r="A9" s="312"/>
      <c r="B9" s="312"/>
      <c r="E9" s="1174"/>
      <c r="F9" s="1174"/>
      <c r="G9" s="1170"/>
      <c r="H9" s="1170"/>
      <c r="I9" s="1170"/>
      <c r="J9" s="1170"/>
      <c r="S9" s="646"/>
      <c r="T9" s="646"/>
      <c r="U9" s="646"/>
      <c r="V9" s="646"/>
    </row>
    <row r="10" spans="1:24" s="646" customFormat="1" ht="5.25" hidden="1">
      <c r="A10" s="312"/>
      <c r="B10" s="312"/>
      <c r="E10" s="1175"/>
      <c r="F10" s="1175"/>
      <c r="G10" s="841"/>
      <c r="H10" s="465"/>
      <c r="I10" s="794"/>
      <c r="J10" s="794"/>
    </row>
    <row r="11" spans="1:24" s="159" customFormat="1" ht="18.75" hidden="1" customHeight="1">
      <c r="A11" s="312"/>
      <c r="B11" s="312"/>
      <c r="D11" s="152"/>
      <c r="E11" s="1176" t="s">
        <v>719</v>
      </c>
      <c r="F11" s="1176"/>
      <c r="G11" s="1123"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76" t="s">
        <v>720</v>
      </c>
      <c r="F12" s="1176"/>
      <c r="G12" s="1123"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69"/>
      <c r="F13" s="1169"/>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8" t="s">
        <v>92</v>
      </c>
      <c r="E17" s="1168" t="s">
        <v>297</v>
      </c>
      <c r="F17" s="1168" t="s">
        <v>80</v>
      </c>
      <c r="G17" s="1168" t="s">
        <v>439</v>
      </c>
      <c r="H17" s="1168" t="s">
        <v>92</v>
      </c>
      <c r="I17" s="1168"/>
      <c r="J17" s="1168" t="s">
        <v>20</v>
      </c>
      <c r="K17" s="1180" t="s">
        <v>479</v>
      </c>
      <c r="L17" s="1180"/>
      <c r="M17" s="1180"/>
      <c r="N17" s="1180"/>
      <c r="O17" s="1180" t="s">
        <v>710</v>
      </c>
      <c r="P17" s="1180"/>
      <c r="Q17" s="1180"/>
      <c r="R17" s="1180"/>
      <c r="S17" s="1180" t="s">
        <v>711</v>
      </c>
      <c r="T17" s="1180"/>
      <c r="U17" s="1180"/>
      <c r="V17" s="1180"/>
      <c r="W17" s="1168" t="s">
        <v>244</v>
      </c>
    </row>
    <row r="18" spans="1:24" ht="30.75" customHeight="1">
      <c r="D18" s="1168"/>
      <c r="E18" s="1168"/>
      <c r="F18" s="1168"/>
      <c r="G18" s="1168"/>
      <c r="H18" s="1168"/>
      <c r="I18" s="1168"/>
      <c r="J18" s="1168"/>
      <c r="K18" s="115" t="s">
        <v>300</v>
      </c>
      <c r="L18" s="1168" t="s">
        <v>92</v>
      </c>
      <c r="M18" s="1168"/>
      <c r="N18" s="115" t="s">
        <v>230</v>
      </c>
      <c r="O18" s="115" t="s">
        <v>300</v>
      </c>
      <c r="P18" s="1168" t="s">
        <v>92</v>
      </c>
      <c r="Q18" s="1168"/>
      <c r="R18" s="115" t="s">
        <v>230</v>
      </c>
      <c r="S18" s="541" t="s">
        <v>300</v>
      </c>
      <c r="T18" s="1168" t="s">
        <v>92</v>
      </c>
      <c r="U18" s="1168"/>
      <c r="V18" s="541" t="s">
        <v>400</v>
      </c>
      <c r="W18" s="1168"/>
    </row>
    <row r="19" spans="1:24" s="405" customFormat="1" ht="12" customHeight="1">
      <c r="A19" s="404"/>
      <c r="B19" s="404"/>
      <c r="D19" s="42" t="s">
        <v>93</v>
      </c>
      <c r="E19" s="42" t="s">
        <v>49</v>
      </c>
      <c r="F19" s="42" t="s">
        <v>50</v>
      </c>
      <c r="G19" s="42" t="s">
        <v>51</v>
      </c>
      <c r="H19" s="1177" t="s">
        <v>68</v>
      </c>
      <c r="I19" s="1177"/>
      <c r="J19" s="42" t="s">
        <v>69</v>
      </c>
      <c r="K19" s="42" t="s">
        <v>183</v>
      </c>
      <c r="L19" s="1177" t="s">
        <v>184</v>
      </c>
      <c r="M19" s="1177"/>
      <c r="N19" s="42" t="s">
        <v>208</v>
      </c>
      <c r="O19" s="42" t="s">
        <v>209</v>
      </c>
      <c r="P19" s="1177" t="s">
        <v>210</v>
      </c>
      <c r="Q19" s="1177"/>
      <c r="R19" s="42" t="s">
        <v>211</v>
      </c>
      <c r="S19" s="526" t="s">
        <v>210</v>
      </c>
      <c r="T19" s="1177" t="s">
        <v>211</v>
      </c>
      <c r="U19" s="1177"/>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4</v>
      </c>
      <c r="C21" s="310"/>
      <c r="D21" s="1181">
        <v>1</v>
      </c>
      <c r="E21" s="1187" t="s">
        <v>613</v>
      </c>
      <c r="F21" s="1189" t="s">
        <v>1490</v>
      </c>
      <c r="G21" s="1192" t="s">
        <v>85</v>
      </c>
      <c r="H21" s="1181"/>
      <c r="I21" s="1181">
        <v>1</v>
      </c>
      <c r="J21" s="1183" t="s">
        <v>717</v>
      </c>
      <c r="K21" s="1196" t="s">
        <v>85</v>
      </c>
      <c r="L21" s="1194"/>
      <c r="M21" s="1194" t="s">
        <v>93</v>
      </c>
      <c r="N21" s="1197"/>
      <c r="O21" s="1196" t="s">
        <v>85</v>
      </c>
      <c r="P21" s="1194"/>
      <c r="Q21" s="1194" t="s">
        <v>93</v>
      </c>
      <c r="R21" s="1195"/>
      <c r="S21" s="1196" t="s">
        <v>85</v>
      </c>
      <c r="T21" s="1088"/>
      <c r="U21" s="1088" t="s">
        <v>93</v>
      </c>
      <c r="V21" s="1124"/>
      <c r="W21" s="308"/>
    </row>
    <row r="22" spans="1:24" s="1102" customFormat="1" ht="17.100000000000001" customHeight="1">
      <c r="A22" s="749"/>
      <c r="C22" s="748"/>
      <c r="D22" s="1181"/>
      <c r="E22" s="1187"/>
      <c r="F22" s="1190"/>
      <c r="G22" s="1192"/>
      <c r="H22" s="1181"/>
      <c r="I22" s="1181"/>
      <c r="J22" s="1184"/>
      <c r="K22" s="1196"/>
      <c r="L22" s="1194"/>
      <c r="M22" s="1194"/>
      <c r="N22" s="1197"/>
      <c r="O22" s="1196"/>
      <c r="P22" s="1194"/>
      <c r="Q22" s="1194"/>
      <c r="R22" s="1195"/>
      <c r="S22" s="1196"/>
      <c r="T22" s="1090"/>
      <c r="U22" s="745"/>
      <c r="V22" s="746"/>
      <c r="W22" s="747"/>
    </row>
    <row r="23" spans="1:24" s="1102" customFormat="1" ht="17.100000000000001" customHeight="1">
      <c r="A23" s="749"/>
      <c r="C23" s="748"/>
      <c r="D23" s="1182"/>
      <c r="E23" s="1188"/>
      <c r="F23" s="1190"/>
      <c r="G23" s="1193"/>
      <c r="H23" s="1182"/>
      <c r="I23" s="1182"/>
      <c r="J23" s="1184"/>
      <c r="K23" s="1193"/>
      <c r="L23" s="1182"/>
      <c r="M23" s="1182"/>
      <c r="N23" s="1195"/>
      <c r="O23" s="1193"/>
      <c r="P23" s="1113"/>
      <c r="Q23" s="745"/>
      <c r="R23" s="746"/>
      <c r="S23" s="742"/>
      <c r="T23" s="742"/>
      <c r="U23" s="742"/>
      <c r="V23" s="742"/>
      <c r="W23" s="747"/>
    </row>
    <row r="24" spans="1:24" s="1102" customFormat="1" ht="15" customHeight="1">
      <c r="A24" s="749"/>
      <c r="C24" s="748"/>
      <c r="D24" s="1182"/>
      <c r="E24" s="1188"/>
      <c r="F24" s="1190"/>
      <c r="G24" s="1193"/>
      <c r="H24" s="1182"/>
      <c r="I24" s="1182"/>
      <c r="J24" s="1185"/>
      <c r="K24" s="1193"/>
      <c r="L24" s="745"/>
      <c r="M24" s="746"/>
      <c r="N24" s="746"/>
      <c r="O24" s="746"/>
      <c r="P24" s="746"/>
      <c r="Q24" s="746"/>
      <c r="R24" s="746"/>
      <c r="S24" s="742"/>
      <c r="T24" s="742"/>
      <c r="U24" s="742"/>
      <c r="V24" s="742"/>
      <c r="W24" s="747"/>
    </row>
    <row r="25" spans="1:24" s="1102" customFormat="1" ht="15" customHeight="1">
      <c r="A25" s="749"/>
      <c r="C25" s="748"/>
      <c r="D25" s="1182"/>
      <c r="E25" s="1188"/>
      <c r="F25" s="1191"/>
      <c r="G25" s="1193"/>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6" t="s">
        <v>736</v>
      </c>
      <c r="F32" s="1186"/>
      <c r="G32" s="1186"/>
      <c r="H32" s="1186"/>
      <c r="I32" s="1186"/>
      <c r="J32" s="1186"/>
      <c r="K32" s="1186"/>
      <c r="L32" s="1186"/>
      <c r="M32" s="1186"/>
      <c r="N32" s="1186"/>
      <c r="O32" s="1186"/>
      <c r="P32" s="1186"/>
      <c r="Q32" s="1186"/>
      <c r="R32" s="1186"/>
      <c r="S32" s="1186"/>
      <c r="T32" s="1186"/>
      <c r="U32" s="1186"/>
      <c r="V32" s="1186"/>
      <c r="W32" s="1186"/>
    </row>
    <row r="33" spans="5:23" ht="36.950000000000003" customHeight="1">
      <c r="E33" s="1178" t="s">
        <v>738</v>
      </c>
      <c r="F33" s="1179"/>
      <c r="G33" s="1179"/>
      <c r="H33" s="1179"/>
      <c r="I33" s="1179"/>
      <c r="J33" s="1179"/>
      <c r="K33" s="1179"/>
      <c r="L33" s="1179"/>
      <c r="M33" s="1179"/>
      <c r="N33" s="1179"/>
      <c r="O33" s="1179"/>
      <c r="P33" s="1179"/>
      <c r="Q33" s="1179"/>
      <c r="R33" s="1179"/>
      <c r="S33" s="1179"/>
      <c r="T33" s="1179"/>
      <c r="U33" s="1179"/>
      <c r="V33" s="1179"/>
      <c r="W33" s="1179"/>
    </row>
    <row r="34" spans="5:23" ht="17.100000000000001" customHeight="1">
      <c r="E34" s="1178" t="s">
        <v>739</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740</v>
      </c>
      <c r="F35" s="1179"/>
      <c r="G35" s="1179"/>
      <c r="H35" s="1179"/>
      <c r="I35" s="1179"/>
      <c r="J35" s="1179"/>
      <c r="K35" s="1179"/>
      <c r="L35" s="1179"/>
      <c r="M35" s="1179"/>
      <c r="N35" s="1179"/>
      <c r="O35" s="1179"/>
      <c r="P35" s="1179"/>
      <c r="Q35" s="1179"/>
      <c r="R35" s="1179"/>
      <c r="S35" s="1179"/>
      <c r="T35" s="1179"/>
      <c r="U35" s="1179"/>
      <c r="V35" s="1179"/>
      <c r="W35" s="1179"/>
    </row>
    <row r="36" spans="5:23" ht="17.100000000000001" customHeight="1">
      <c r="E36" s="1178" t="s">
        <v>741</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6" t="s">
        <v>737</v>
      </c>
      <c r="F38" s="1186"/>
      <c r="G38" s="1186"/>
      <c r="H38" s="1186"/>
      <c r="I38" s="1186"/>
      <c r="J38" s="1186"/>
      <c r="K38" s="1186"/>
      <c r="L38" s="1186"/>
      <c r="M38" s="1186"/>
      <c r="N38" s="1186"/>
      <c r="O38" s="1186"/>
      <c r="P38" s="1186"/>
      <c r="Q38" s="1186"/>
      <c r="R38" s="1186"/>
      <c r="S38" s="1186"/>
      <c r="T38" s="1186"/>
      <c r="U38" s="1186"/>
      <c r="V38" s="1186"/>
      <c r="W38" s="1186"/>
    </row>
    <row r="39" spans="5:23" ht="17.100000000000001" customHeight="1">
      <c r="E39" s="1178" t="s">
        <v>742</v>
      </c>
      <c r="F39" s="1179"/>
      <c r="G39" s="1179"/>
      <c r="H39" s="1179"/>
      <c r="I39" s="1179"/>
      <c r="J39" s="1179"/>
      <c r="K39" s="1179"/>
      <c r="L39" s="1179"/>
      <c r="M39" s="1179"/>
      <c r="N39" s="1179"/>
      <c r="O39" s="1179"/>
      <c r="P39" s="1179"/>
      <c r="Q39" s="1179"/>
      <c r="R39" s="1179"/>
      <c r="S39" s="1179"/>
      <c r="T39" s="1179"/>
      <c r="U39" s="1179"/>
      <c r="V39" s="1179"/>
      <c r="W39" s="1179"/>
    </row>
    <row r="40" spans="5:23" ht="17.100000000000001" customHeight="1">
      <c r="E40" s="1178" t="s">
        <v>743</v>
      </c>
      <c r="F40" s="1179"/>
      <c r="G40" s="1179"/>
      <c r="H40" s="1179"/>
      <c r="I40" s="1179"/>
      <c r="J40" s="1179"/>
      <c r="K40" s="1179"/>
      <c r="L40" s="1179"/>
      <c r="M40" s="1179"/>
      <c r="N40" s="1179"/>
      <c r="O40" s="1179"/>
      <c r="P40" s="1179"/>
      <c r="Q40" s="1179"/>
      <c r="R40" s="1179"/>
      <c r="S40" s="1179"/>
      <c r="T40" s="1179"/>
      <c r="U40" s="1179"/>
      <c r="V40" s="1179"/>
      <c r="W40" s="1179"/>
    </row>
  </sheetData>
  <sheetProtection algorithmName="SHA-512" hashValue="Q8l1HGqXZhYPFCVYQj0qzSFwAjVhCfs+6eb+ga7G4oZAdpQSCTDi1ZrT+K3OKtE6KD2S/TbhnSf2t5rYvEFkCQ==" saltValue="BLYUvGNExOT5B6/Yzj+8J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xr:uid="{00000000-0002-0000-0600-000003000000}">
      <formula1>900</formula1>
    </dataValidation>
    <dataValidation type="list" showInputMessage="1" showErrorMessage="1" errorTitle="Ошибка" error="Выберите значение из списка" sqref="J21" xr:uid="{00000000-0002-0000-0600-000004000000}">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9" t="s">
        <v>491</v>
      </c>
      <c r="G2" s="1200"/>
      <c r="H2" s="1201"/>
      <c r="I2" s="641"/>
    </row>
    <row r="3" spans="1:14" ht="3" customHeight="1"/>
    <row r="4" spans="1:14" s="571" customFormat="1" ht="11.25">
      <c r="A4" s="591"/>
      <c r="B4" s="591"/>
      <c r="C4" s="591"/>
      <c r="D4" s="591"/>
      <c r="F4" s="1160" t="s">
        <v>454</v>
      </c>
      <c r="G4" s="1160"/>
      <c r="H4" s="1160"/>
      <c r="I4" s="1202" t="s">
        <v>455</v>
      </c>
      <c r="J4" s="591"/>
      <c r="K4" s="591"/>
      <c r="L4" s="591"/>
      <c r="M4" s="591"/>
      <c r="N4" s="591"/>
    </row>
    <row r="5" spans="1:14" s="571" customFormat="1" ht="11.25" customHeight="1">
      <c r="A5" s="591"/>
      <c r="B5" s="591"/>
      <c r="C5" s="591"/>
      <c r="D5" s="591"/>
      <c r="F5" s="607" t="s">
        <v>92</v>
      </c>
      <c r="G5" s="619" t="s">
        <v>457</v>
      </c>
      <c r="H5" s="606" t="s">
        <v>442</v>
      </c>
      <c r="I5" s="1202"/>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15.12.2020</v>
      </c>
      <c r="I7" s="582" t="s">
        <v>493</v>
      </c>
      <c r="J7" s="616"/>
      <c r="K7" s="591"/>
      <c r="L7" s="591"/>
      <c r="M7" s="591"/>
      <c r="N7" s="591"/>
    </row>
    <row r="8" spans="1:14" s="571" customFormat="1" ht="45">
      <c r="A8" s="1203">
        <v>1</v>
      </c>
      <c r="B8" s="591"/>
      <c r="C8" s="591"/>
      <c r="D8" s="591"/>
      <c r="F8" s="617" t="str">
        <f>"2." &amp;mergeValue(A8)</f>
        <v>2.1</v>
      </c>
      <c r="G8" s="633" t="s">
        <v>494</v>
      </c>
      <c r="H8" s="605"/>
      <c r="I8" s="582" t="s">
        <v>590</v>
      </c>
      <c r="J8" s="616"/>
      <c r="K8" s="591"/>
      <c r="L8" s="591"/>
      <c r="M8" s="591"/>
      <c r="N8" s="591"/>
    </row>
    <row r="9" spans="1:14" s="571" customFormat="1" ht="22.5">
      <c r="A9" s="1203"/>
      <c r="B9" s="591"/>
      <c r="C9" s="591"/>
      <c r="D9" s="591"/>
      <c r="F9" s="617" t="str">
        <f>"3." &amp;mergeValue(A9)</f>
        <v>3.1</v>
      </c>
      <c r="G9" s="633" t="s">
        <v>495</v>
      </c>
      <c r="H9" s="605"/>
      <c r="I9" s="582" t="s">
        <v>588</v>
      </c>
      <c r="J9" s="616"/>
      <c r="K9" s="591"/>
      <c r="L9" s="591"/>
      <c r="M9" s="591"/>
      <c r="N9" s="591"/>
    </row>
    <row r="10" spans="1:14" s="571" customFormat="1" ht="22.5">
      <c r="A10" s="1203"/>
      <c r="B10" s="591"/>
      <c r="C10" s="591"/>
      <c r="D10" s="591"/>
      <c r="F10" s="617" t="str">
        <f>"4."&amp;mergeValue(A10)</f>
        <v>4.1</v>
      </c>
      <c r="G10" s="633" t="s">
        <v>496</v>
      </c>
      <c r="H10" s="606" t="s">
        <v>458</v>
      </c>
      <c r="I10" s="582"/>
      <c r="J10" s="616"/>
      <c r="K10" s="591"/>
      <c r="L10" s="591"/>
      <c r="M10" s="591"/>
      <c r="N10" s="591"/>
    </row>
    <row r="11" spans="1:14" s="571" customFormat="1" ht="18.75">
      <c r="A11" s="1203"/>
      <c r="B11" s="1203">
        <v>1</v>
      </c>
      <c r="C11" s="624"/>
      <c r="D11" s="624"/>
      <c r="F11" s="617" t="str">
        <f>"4."&amp;mergeValue(A11) &amp;"."&amp;mergeValue(B11)</f>
        <v>4.1.1</v>
      </c>
      <c r="G11" s="612" t="s">
        <v>592</v>
      </c>
      <c r="H11" s="605" t="str">
        <f>IF(region_name="","",region_name)</f>
        <v>Самарская область</v>
      </c>
      <c r="I11" s="582" t="s">
        <v>499</v>
      </c>
      <c r="J11" s="616"/>
      <c r="K11" s="591"/>
      <c r="L11" s="591"/>
      <c r="M11" s="591"/>
      <c r="N11" s="591"/>
    </row>
    <row r="12" spans="1:14"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3"/>
      <c r="B13" s="1203"/>
      <c r="C13" s="1203"/>
      <c r="D13" s="624">
        <v>1</v>
      </c>
      <c r="F13" s="617" t="str">
        <f>"4."&amp;mergeValue(A13) &amp;"."&amp;mergeValue(B13)&amp;"."&amp;mergeValue(C13)&amp;"."&amp;mergeValue(D13)</f>
        <v>4.1.1.1.1</v>
      </c>
      <c r="G13" s="634" t="s">
        <v>498</v>
      </c>
      <c r="H13" s="605"/>
      <c r="I13" s="1204" t="s">
        <v>591</v>
      </c>
      <c r="J13" s="616"/>
      <c r="K13" s="591"/>
      <c r="L13" s="591"/>
      <c r="M13" s="591"/>
      <c r="N13" s="591"/>
    </row>
    <row r="14" spans="1:14" s="571" customFormat="1" ht="18.75">
      <c r="A14" s="1203"/>
      <c r="B14" s="1203"/>
      <c r="C14" s="1203"/>
      <c r="D14" s="624"/>
      <c r="F14" s="620"/>
      <c r="G14" s="551" t="s">
        <v>4</v>
      </c>
      <c r="H14" s="625"/>
      <c r="I14" s="1204"/>
      <c r="J14" s="616"/>
      <c r="K14" s="591"/>
      <c r="L14" s="591"/>
      <c r="M14" s="591"/>
      <c r="N14" s="591"/>
    </row>
    <row r="15" spans="1:14" s="571" customFormat="1" ht="18.75">
      <c r="A15" s="1203"/>
      <c r="B15" s="1203"/>
      <c r="C15" s="624"/>
      <c r="D15" s="624"/>
      <c r="F15" s="635"/>
      <c r="G15" s="578" t="s">
        <v>403</v>
      </c>
      <c r="H15" s="636"/>
      <c r="I15" s="637"/>
      <c r="J15" s="616"/>
      <c r="K15" s="591"/>
      <c r="L15" s="591"/>
      <c r="M15" s="591"/>
      <c r="N15" s="591"/>
    </row>
    <row r="16" spans="1:14" s="571" customFormat="1" ht="18.75">
      <c r="A16" s="1203"/>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8" t="s">
        <v>593</v>
      </c>
      <c r="H19" s="1198"/>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9" t="s">
        <v>631</v>
      </c>
      <c r="M5" s="1219"/>
      <c r="N5" s="1219"/>
      <c r="O5" s="1219"/>
      <c r="P5" s="1219"/>
      <c r="Q5" s="1219"/>
      <c r="R5" s="1219"/>
      <c r="S5" s="1219"/>
      <c r="T5" s="1219"/>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5" t="str">
        <f>IF(NameOrPr_ch="",IF(NameOrPr="","",NameOrPr),NameOrPr_ch)</f>
        <v>Департамент ценового и тарифного регулирования Самарской области</v>
      </c>
      <c r="P7" s="1225"/>
      <c r="Q7" s="1225"/>
      <c r="R7" s="1225"/>
      <c r="S7" s="1225"/>
      <c r="T7" s="1225"/>
      <c r="U7" s="583"/>
      <c r="V7" s="583"/>
      <c r="W7" s="520"/>
      <c r="X7" s="591"/>
      <c r="Y7" s="591"/>
      <c r="Z7" s="591"/>
      <c r="AA7" s="591"/>
      <c r="AB7" s="591"/>
    </row>
    <row r="8" spans="1:28" s="571" customFormat="1" ht="18.75">
      <c r="A8" s="591"/>
      <c r="B8" s="591"/>
      <c r="C8" s="591"/>
      <c r="D8" s="591"/>
      <c r="E8" s="591"/>
      <c r="F8" s="591"/>
      <c r="G8" s="591"/>
      <c r="H8" s="591"/>
      <c r="L8" s="500"/>
      <c r="M8" s="618" t="s">
        <v>596</v>
      </c>
      <c r="N8" s="667"/>
      <c r="O8" s="1225" t="str">
        <f>IF(datePr_ch="",IF(datePr="","",datePr),datePr_ch)</f>
        <v>15.12.2020</v>
      </c>
      <c r="P8" s="1225"/>
      <c r="Q8" s="1225"/>
      <c r="R8" s="1225"/>
      <c r="S8" s="1225"/>
      <c r="T8" s="1225"/>
      <c r="U8" s="583"/>
      <c r="V8" s="583"/>
      <c r="W8" s="520"/>
      <c r="X8" s="591"/>
      <c r="Y8" s="591"/>
      <c r="Z8" s="591"/>
      <c r="AA8" s="591"/>
      <c r="AB8" s="591"/>
    </row>
    <row r="9" spans="1:28" s="571" customFormat="1" ht="18.75">
      <c r="A9" s="591"/>
      <c r="B9" s="591"/>
      <c r="C9" s="591"/>
      <c r="D9" s="591"/>
      <c r="E9" s="591"/>
      <c r="F9" s="591"/>
      <c r="G9" s="591"/>
      <c r="H9" s="591"/>
      <c r="L9" s="553"/>
      <c r="M9" s="618" t="s">
        <v>595</v>
      </c>
      <c r="N9" s="667"/>
      <c r="O9" s="1225" t="str">
        <f>IF(numberPr_ch="",IF(numberPr="","",numberPr),numberPr_ch)</f>
        <v>738</v>
      </c>
      <c r="P9" s="1225"/>
      <c r="Q9" s="1225"/>
      <c r="R9" s="1225"/>
      <c r="S9" s="1225"/>
      <c r="T9" s="122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5" t="str">
        <f>IF(IstPub_ch="",IF(IstPub="","",IstPub),IstPub_ch)</f>
        <v>Сайт Правительства Самарской области</v>
      </c>
      <c r="P10" s="1225"/>
      <c r="Q10" s="1225"/>
      <c r="R10" s="1225"/>
      <c r="S10" s="1225"/>
      <c r="T10" s="1225"/>
      <c r="U10" s="583"/>
      <c r="V10" s="583"/>
      <c r="W10" s="520"/>
      <c r="X10" s="591"/>
      <c r="Y10" s="591"/>
      <c r="Z10" s="591"/>
      <c r="AA10" s="591"/>
      <c r="AB10" s="591"/>
    </row>
    <row r="11" spans="1:28" s="571" customFormat="1" ht="11.25" hidden="1">
      <c r="A11" s="591"/>
      <c r="B11" s="591"/>
      <c r="C11" s="591"/>
      <c r="D11" s="591"/>
      <c r="E11" s="591"/>
      <c r="F11" s="591"/>
      <c r="G11" s="591"/>
      <c r="H11" s="591"/>
      <c r="L11" s="1220"/>
      <c r="M11" s="1220"/>
      <c r="N11" s="567"/>
      <c r="O11" s="583"/>
      <c r="P11" s="583"/>
      <c r="Q11" s="583"/>
      <c r="R11" s="583"/>
      <c r="S11" s="583"/>
      <c r="T11" s="583"/>
      <c r="U11" s="589" t="s">
        <v>373</v>
      </c>
      <c r="X11" s="591"/>
      <c r="Y11" s="591"/>
      <c r="Z11" s="591"/>
      <c r="AA11" s="591"/>
      <c r="AB11" s="591"/>
    </row>
    <row r="12" spans="1:28">
      <c r="J12" s="530"/>
      <c r="K12" s="530"/>
      <c r="L12" s="525"/>
      <c r="M12" s="525"/>
      <c r="N12" s="503"/>
      <c r="O12" s="1226"/>
      <c r="P12" s="1226"/>
      <c r="Q12" s="1226"/>
      <c r="R12" s="1226"/>
      <c r="S12" s="1226"/>
      <c r="T12" s="1226"/>
      <c r="U12" s="1226"/>
    </row>
    <row r="13" spans="1:28">
      <c r="J13" s="530"/>
      <c r="K13" s="530"/>
      <c r="L13" s="1160" t="s">
        <v>454</v>
      </c>
      <c r="M13" s="1160"/>
      <c r="N13" s="1160"/>
      <c r="O13" s="1160"/>
      <c r="P13" s="1160"/>
      <c r="Q13" s="1160"/>
      <c r="R13" s="1160"/>
      <c r="S13" s="1160"/>
      <c r="T13" s="1160"/>
      <c r="U13" s="1160"/>
      <c r="V13" s="1160"/>
      <c r="W13" s="1160" t="s">
        <v>455</v>
      </c>
    </row>
    <row r="14" spans="1:28" ht="14.25" customHeight="1">
      <c r="J14" s="530"/>
      <c r="K14" s="530"/>
      <c r="L14" s="1232" t="s">
        <v>92</v>
      </c>
      <c r="M14" s="1232" t="s">
        <v>639</v>
      </c>
      <c r="N14" s="662"/>
      <c r="O14" s="1233" t="s">
        <v>641</v>
      </c>
      <c r="P14" s="1234"/>
      <c r="Q14" s="1234"/>
      <c r="R14" s="1234"/>
      <c r="S14" s="1234"/>
      <c r="T14" s="1235"/>
      <c r="U14" s="1216" t="s">
        <v>341</v>
      </c>
      <c r="V14" s="1229" t="s">
        <v>275</v>
      </c>
      <c r="W14" s="1160"/>
    </row>
    <row r="15" spans="1:28" ht="14.25" customHeight="1">
      <c r="J15" s="530"/>
      <c r="K15" s="530"/>
      <c r="L15" s="1232"/>
      <c r="M15" s="1232"/>
      <c r="N15" s="663"/>
      <c r="O15" s="1238" t="s">
        <v>605</v>
      </c>
      <c r="P15" s="1236" t="s">
        <v>271</v>
      </c>
      <c r="Q15" s="1237"/>
      <c r="R15" s="1213" t="s">
        <v>654</v>
      </c>
      <c r="S15" s="1214"/>
      <c r="T15" s="1215"/>
      <c r="U15" s="1217"/>
      <c r="V15" s="1230"/>
      <c r="W15" s="1160"/>
    </row>
    <row r="16" spans="1:28" ht="33.75" customHeight="1">
      <c r="J16" s="530"/>
      <c r="K16" s="530"/>
      <c r="L16" s="1232"/>
      <c r="M16" s="1232"/>
      <c r="N16" s="664"/>
      <c r="O16" s="1239"/>
      <c r="P16" s="536" t="s">
        <v>606</v>
      </c>
      <c r="Q16" s="536" t="s">
        <v>6</v>
      </c>
      <c r="R16" s="537" t="s">
        <v>274</v>
      </c>
      <c r="S16" s="1227" t="s">
        <v>273</v>
      </c>
      <c r="T16" s="1228"/>
      <c r="U16" s="1218"/>
      <c r="V16" s="1231"/>
      <c r="W16" s="1160"/>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1">
        <f ca="1">OFFSET(S17,0,-1)+1</f>
        <v>7</v>
      </c>
      <c r="T17" s="1221"/>
      <c r="U17" s="649">
        <f ca="1">OFFSET(U17,0,-2)+1</f>
        <v>8</v>
      </c>
      <c r="V17" s="650">
        <f ca="1">OFFSET(V17,0,-1)</f>
        <v>8</v>
      </c>
      <c r="W17" s="649">
        <f ca="1">OFFSET(W17,0,-1)+1</f>
        <v>9</v>
      </c>
    </row>
    <row r="18" spans="1:28" ht="22.5">
      <c r="A18" s="1205">
        <v>1</v>
      </c>
      <c r="B18" s="848"/>
      <c r="C18" s="848"/>
      <c r="D18" s="848"/>
      <c r="E18" s="849"/>
      <c r="F18" s="850"/>
      <c r="G18" s="850"/>
      <c r="H18" s="850"/>
      <c r="I18" s="851"/>
      <c r="J18" s="846"/>
      <c r="K18" s="853"/>
      <c r="L18" s="594">
        <f>mergeValue(A18)</f>
        <v>1</v>
      </c>
      <c r="M18" s="642" t="s">
        <v>20</v>
      </c>
      <c r="N18" s="647"/>
      <c r="O18" s="1206"/>
      <c r="P18" s="1206"/>
      <c r="Q18" s="1206"/>
      <c r="R18" s="1206"/>
      <c r="S18" s="1206"/>
      <c r="T18" s="1206"/>
      <c r="U18" s="1206"/>
      <c r="V18" s="1206"/>
      <c r="W18" s="631" t="s">
        <v>476</v>
      </c>
      <c r="Y18" s="590"/>
      <c r="Z18" s="590" t="str">
        <f t="shared" ref="Z18:Z31" si="0">IF(M18="","",M18 )</f>
        <v>Наименование тарифа</v>
      </c>
      <c r="AA18" s="590"/>
      <c r="AB18" s="590"/>
    </row>
    <row r="19" spans="1:28" ht="22.5">
      <c r="A19" s="1205"/>
      <c r="B19" s="1205">
        <v>1</v>
      </c>
      <c r="C19" s="848"/>
      <c r="D19" s="848"/>
      <c r="E19" s="850"/>
      <c r="F19" s="850"/>
      <c r="G19" s="850"/>
      <c r="H19" s="850"/>
      <c r="I19" s="845"/>
      <c r="J19" s="844"/>
      <c r="K19" s="847"/>
      <c r="L19" s="594" t="str">
        <f>mergeValue(A19) &amp;"."&amp; mergeValue(B19)</f>
        <v>1.1</v>
      </c>
      <c r="M19" s="547" t="s">
        <v>16</v>
      </c>
      <c r="N19" s="647"/>
      <c r="O19" s="1206"/>
      <c r="P19" s="1206"/>
      <c r="Q19" s="1206"/>
      <c r="R19" s="1206"/>
      <c r="S19" s="1206"/>
      <c r="T19" s="1206"/>
      <c r="U19" s="1206"/>
      <c r="V19" s="1206"/>
      <c r="W19" s="631" t="s">
        <v>477</v>
      </c>
      <c r="Y19" s="590"/>
      <c r="Z19" s="590" t="str">
        <f t="shared" si="0"/>
        <v>Территория действия тарифа</v>
      </c>
      <c r="AA19" s="590"/>
      <c r="AB19" s="590"/>
    </row>
    <row r="20" spans="1:28" ht="22.5">
      <c r="A20" s="1205"/>
      <c r="B20" s="1205"/>
      <c r="C20" s="1205">
        <v>1</v>
      </c>
      <c r="D20" s="848"/>
      <c r="E20" s="850"/>
      <c r="F20" s="850"/>
      <c r="G20" s="850"/>
      <c r="H20" s="850"/>
      <c r="I20" s="852"/>
      <c r="J20" s="844"/>
      <c r="K20" s="847"/>
      <c r="L20" s="594" t="str">
        <f>mergeValue(A20) &amp;"."&amp; mergeValue(B20)&amp;"."&amp; mergeValue(C20)</f>
        <v>1.1.1</v>
      </c>
      <c r="M20" s="548" t="s">
        <v>7</v>
      </c>
      <c r="N20" s="647"/>
      <c r="O20" s="1206"/>
      <c r="P20" s="1206"/>
      <c r="Q20" s="1206"/>
      <c r="R20" s="1206"/>
      <c r="S20" s="1206"/>
      <c r="T20" s="1206"/>
      <c r="U20" s="1206"/>
      <c r="V20" s="1206"/>
      <c r="W20" s="631" t="s">
        <v>633</v>
      </c>
      <c r="Y20" s="590"/>
      <c r="Z20" s="590" t="str">
        <f t="shared" si="0"/>
        <v xml:space="preserve">Наименование системы теплоснабжения </v>
      </c>
      <c r="AA20" s="590"/>
      <c r="AB20" s="590"/>
    </row>
    <row r="21" spans="1:28" ht="22.5">
      <c r="A21" s="1205"/>
      <c r="B21" s="1205"/>
      <c r="C21" s="1205"/>
      <c r="D21" s="1205">
        <v>1</v>
      </c>
      <c r="E21" s="850"/>
      <c r="F21" s="850"/>
      <c r="G21" s="850"/>
      <c r="H21" s="850"/>
      <c r="I21" s="852"/>
      <c r="J21" s="844"/>
      <c r="K21" s="847"/>
      <c r="L21" s="594" t="str">
        <f>mergeValue(A21) &amp;"."&amp; mergeValue(B21)&amp;"."&amp; mergeValue(C21)&amp;"."&amp; mergeValue(D21)</f>
        <v>1.1.1.1</v>
      </c>
      <c r="M21" s="549" t="s">
        <v>22</v>
      </c>
      <c r="N21" s="647"/>
      <c r="O21" s="1206"/>
      <c r="P21" s="1206"/>
      <c r="Q21" s="1206"/>
      <c r="R21" s="1206"/>
      <c r="S21" s="1206"/>
      <c r="T21" s="1206"/>
      <c r="U21" s="1206"/>
      <c r="V21" s="1206"/>
      <c r="W21" s="631" t="s">
        <v>634</v>
      </c>
      <c r="Y21" s="590"/>
      <c r="Z21" s="590" t="str">
        <f t="shared" si="0"/>
        <v xml:space="preserve">Источник тепловой энергии  </v>
      </c>
      <c r="AA21" s="590"/>
      <c r="AB21" s="590"/>
    </row>
    <row r="22" spans="1:28" ht="101.25">
      <c r="A22" s="1205"/>
      <c r="B22" s="1205"/>
      <c r="C22" s="1205"/>
      <c r="D22" s="1205"/>
      <c r="E22" s="1205">
        <v>1</v>
      </c>
      <c r="F22" s="850"/>
      <c r="G22" s="850"/>
      <c r="H22" s="848">
        <v>1</v>
      </c>
      <c r="I22" s="1205">
        <v>1</v>
      </c>
      <c r="J22" s="850"/>
      <c r="K22" s="855"/>
      <c r="L22" s="594" t="str">
        <f>mergeValue(A22) &amp;"."&amp; mergeValue(B22)&amp;"."&amp; mergeValue(C22)&amp;"."&amp; mergeValue(D22)&amp;"."&amp; mergeValue(E22)</f>
        <v>1.1.1.1.1</v>
      </c>
      <c r="M22" s="555" t="s">
        <v>9</v>
      </c>
      <c r="N22" s="647"/>
      <c r="O22" s="1207"/>
      <c r="P22" s="1207"/>
      <c r="Q22" s="1207"/>
      <c r="R22" s="1207"/>
      <c r="S22" s="1207"/>
      <c r="T22" s="1207"/>
      <c r="U22" s="1207"/>
      <c r="V22" s="1207"/>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5"/>
      <c r="B23" s="1205"/>
      <c r="C23" s="1205"/>
      <c r="D23" s="1205"/>
      <c r="E23" s="1205"/>
      <c r="F23" s="1205">
        <v>1</v>
      </c>
      <c r="G23" s="848"/>
      <c r="H23" s="848"/>
      <c r="I23" s="1205"/>
      <c r="J23" s="1205">
        <v>1</v>
      </c>
      <c r="K23" s="856"/>
      <c r="L23" s="594"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636</v>
      </c>
      <c r="Y23" s="590"/>
      <c r="Z23" s="590" t="str">
        <f t="shared" si="0"/>
        <v>Группа потребителей</v>
      </c>
      <c r="AA23" s="590"/>
      <c r="AB23" s="590"/>
    </row>
    <row r="24" spans="1:28" ht="189" customHeight="1">
      <c r="A24" s="1205"/>
      <c r="B24" s="1205"/>
      <c r="C24" s="1205"/>
      <c r="D24" s="1205"/>
      <c r="E24" s="1205"/>
      <c r="F24" s="1205"/>
      <c r="G24" s="848">
        <v>1</v>
      </c>
      <c r="H24" s="848"/>
      <c r="I24" s="1205"/>
      <c r="J24" s="1205"/>
      <c r="K24" s="856">
        <v>1</v>
      </c>
      <c r="L24" s="594" t="str">
        <f>mergeValue(A24) &amp;"."&amp; mergeValue(B24)&amp;"."&amp; mergeValue(C24)&amp;"."&amp; mergeValue(D24)&amp;"."&amp; mergeValue(E24)&amp;"."&amp; mergeValue(F24)&amp;"."&amp; mergeValue(G24)</f>
        <v>1.1.1.1.1.1.1</v>
      </c>
      <c r="M24" s="1070"/>
      <c r="N24" s="647"/>
      <c r="O24" s="563"/>
      <c r="P24" s="563"/>
      <c r="Q24" s="1095"/>
      <c r="R24" s="1211"/>
      <c r="S24" s="1212" t="s">
        <v>84</v>
      </c>
      <c r="T24" s="1211"/>
      <c r="U24" s="1212" t="s">
        <v>85</v>
      </c>
      <c r="V24" s="563"/>
      <c r="W24" s="1222" t="s">
        <v>655</v>
      </c>
      <c r="X24" s="586" t="str">
        <f>strCheckDate(O25:V25)</f>
        <v/>
      </c>
      <c r="Y24" s="590"/>
      <c r="Z24" s="590" t="str">
        <f t="shared" si="0"/>
        <v/>
      </c>
      <c r="AA24" s="590"/>
      <c r="AB24" s="590"/>
    </row>
    <row r="25" spans="1:28" ht="11.25" hidden="1" customHeight="1">
      <c r="A25" s="1205"/>
      <c r="B25" s="1205"/>
      <c r="C25" s="1205"/>
      <c r="D25" s="1205"/>
      <c r="E25" s="1205"/>
      <c r="F25" s="1205"/>
      <c r="G25" s="848"/>
      <c r="H25" s="848"/>
      <c r="I25" s="1205"/>
      <c r="J25" s="1205"/>
      <c r="K25" s="856"/>
      <c r="L25" s="601"/>
      <c r="M25" s="647"/>
      <c r="N25" s="647"/>
      <c r="O25" s="563"/>
      <c r="P25" s="563"/>
      <c r="Q25" s="585" t="str">
        <f>R24 &amp; "-" &amp; T24</f>
        <v>-</v>
      </c>
      <c r="R25" s="1211"/>
      <c r="S25" s="1212"/>
      <c r="T25" s="1211"/>
      <c r="U25" s="1212"/>
      <c r="V25" s="563"/>
      <c r="W25" s="1223"/>
      <c r="Y25" s="590"/>
      <c r="Z25" s="590" t="str">
        <f t="shared" si="0"/>
        <v/>
      </c>
      <c r="AA25" s="590"/>
      <c r="AB25" s="590"/>
    </row>
    <row r="26" spans="1:28" ht="15" customHeight="1">
      <c r="A26" s="1205"/>
      <c r="B26" s="1205"/>
      <c r="C26" s="1205"/>
      <c r="D26" s="1205"/>
      <c r="E26" s="1205"/>
      <c r="F26" s="1205"/>
      <c r="G26" s="850"/>
      <c r="H26" s="848"/>
      <c r="I26" s="1205"/>
      <c r="J26" s="1205"/>
      <c r="K26" s="855"/>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row>
    <row r="27" spans="1:28" ht="15" customHeight="1">
      <c r="A27" s="1205"/>
      <c r="B27" s="1205"/>
      <c r="C27" s="1205"/>
      <c r="D27" s="1205"/>
      <c r="E27" s="1205"/>
      <c r="F27" s="850"/>
      <c r="G27" s="850"/>
      <c r="H27" s="848"/>
      <c r="I27" s="120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5"/>
      <c r="B28" s="1205"/>
      <c r="C28" s="1205"/>
      <c r="D28" s="120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5"/>
      <c r="B29" s="1205"/>
      <c r="C29" s="120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5"/>
      <c r="B30" s="120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2021-02-26T07:01:31Z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