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7875DD26-444E-4F97-AC90-B8F3D517B566}" xr6:coauthVersionLast="46" xr6:coauthVersionMax="46"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Т-гор.вода'!$M$18:$CJ$34</definedName>
    <definedName name="checkCell_List06_5_double_date">'Форма 4.10.4 | Т-гор.вода'!$CK$18:$CK$34</definedName>
    <definedName name="checkCell_List06_5_unique_t">'Форма 4.10.4 | Т-гор.вода'!$M$18:$M$34</definedName>
    <definedName name="checkCell_List06_5_unique_t1">'Форма 4.10.4 | Т-гор.вода'!$CL$18:$CL$34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et_union_hor!$O$103:$CI$108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et_union_hor!$CI$103:$CI$119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DP">'Форма 4.10.4 | Т-гор.вода'!$11:$11</definedName>
    <definedName name="List06_5_MC">'Форма 4.10.4 | Т-гор.вода'!$O$18:$O$34</definedName>
    <definedName name="List06_5_MC2">'Форма 4.10.4 | Т-гор.вода'!$CI$18:$CI$34</definedName>
    <definedName name="List06_5_note">'Форма 4.10.4 | Т-гор.вода'!$CJ$18:$CJ$34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4.10.1'!$H$17:$I$23</definedName>
    <definedName name="List14_1_Date_1">'Форма 4.10.1'!$H$27:$I$47</definedName>
    <definedName name="List14_1_DPR">'Форма 4.10.1'!$K$25</definedName>
    <definedName name="List14_1_flagIPR">'Форма 4.10.1'!$J$15</definedName>
    <definedName name="List14_1_GroundMaterials_1">'Форма 4.10.1'!$K$15:$K$47</definedName>
    <definedName name="List14_1_hypIPR">'Форма 4.10.1'!$K$15</definedName>
    <definedName name="List14_1_method">'Форма 4.10.1'!$J$17:$J$23</definedName>
    <definedName name="List14_1_note">'Форма 4.10.1'!$L$14:$L$47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4.10.1'!$C$17:$C$23</definedName>
    <definedName name="pDel_List14_1_1_2">'Форма 4.10.1'!$G$17:$G$23</definedName>
    <definedName name="pDel_List14_1_2">'Форма 4.10.1'!$C$27:$C$33</definedName>
    <definedName name="pDel_List14_1_2_2">'Форма 4.10.1'!$G$27:$G$33</definedName>
    <definedName name="pDel_List14_1_3">'Форма 4.10.1'!$C$35:$C$41</definedName>
    <definedName name="pDel_List14_1_3_2">'Форма 4.10.1'!$G$35:$G$41</definedName>
    <definedName name="pDel_List14_1_4">'Форма 4.10.1'!$C$43:$C$44</definedName>
    <definedName name="pDel_List14_1_4_2">'Форма 4.10.1'!$G$43:$G$44</definedName>
    <definedName name="pDel_List14_1_5">'Форма 4.10.1'!$C$46:$C$47</definedName>
    <definedName name="pDel_List14_1_5_2">'Форма 4.10.1'!$G$46:$G$47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Т-гор.вода'!$CI$14:$CI$34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A237" i="612" l="1"/>
  <c r="A238" i="612"/>
  <c r="A239" i="612"/>
  <c r="A234" i="612"/>
  <c r="A235" i="612"/>
  <c r="A236" i="612"/>
  <c r="A231" i="612"/>
  <c r="A232" i="612"/>
  <c r="A233" i="612"/>
  <c r="A228" i="612"/>
  <c r="A229" i="612"/>
  <c r="A230" i="612"/>
  <c r="A225" i="612"/>
  <c r="A226" i="612"/>
  <c r="A227" i="612"/>
  <c r="A222" i="612"/>
  <c r="A223" i="612"/>
  <c r="A224" i="612"/>
  <c r="A219" i="612"/>
  <c r="A220" i="612"/>
  <c r="A221" i="612"/>
  <c r="A216" i="612"/>
  <c r="A217" i="612"/>
  <c r="A218" i="612"/>
  <c r="A213" i="612"/>
  <c r="A214" i="612"/>
  <c r="A215" i="612"/>
  <c r="A210" i="612"/>
  <c r="A211" i="612"/>
  <c r="A212" i="612"/>
  <c r="A209"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3" i="612"/>
  <c r="A154" i="612"/>
  <c r="A156" i="612"/>
  <c r="A157" i="612"/>
  <c r="A158" i="612"/>
  <c r="A159" i="612"/>
  <c r="A160" i="612"/>
  <c r="A161" i="612"/>
  <c r="A162" i="612"/>
  <c r="A163" i="612"/>
  <c r="A165" i="612"/>
  <c r="A166" i="612"/>
  <c r="A168" i="612"/>
  <c r="A169" i="612"/>
  <c r="A170" i="612"/>
  <c r="A171" i="612"/>
  <c r="A172" i="612"/>
  <c r="A173" i="612"/>
  <c r="A174" i="612"/>
  <c r="A175" i="612"/>
  <c r="A177" i="612"/>
  <c r="A178" i="612"/>
  <c r="A180" i="612"/>
  <c r="A181" i="612"/>
  <c r="A182" i="612"/>
  <c r="A183" i="612"/>
  <c r="A184" i="612"/>
  <c r="A185" i="612"/>
  <c r="A186" i="612"/>
  <c r="A187" i="612"/>
  <c r="A189" i="612"/>
  <c r="A190" i="612"/>
  <c r="A192" i="612"/>
  <c r="A193" i="612"/>
  <c r="A194" i="612"/>
  <c r="A195" i="612"/>
  <c r="A196" i="612"/>
  <c r="A197" i="612"/>
  <c r="A198" i="612"/>
  <c r="A199" i="612"/>
  <c r="A200" i="612"/>
  <c r="A201" i="612"/>
  <c r="A202" i="612"/>
  <c r="A203" i="612"/>
  <c r="A204" i="612"/>
  <c r="A205" i="612"/>
  <c r="A206" i="612"/>
  <c r="A207" i="612"/>
  <c r="A208" i="612"/>
  <c r="BX29" i="628" l="1"/>
  <c r="A188" i="612" s="1"/>
  <c r="BW29" i="628"/>
  <c r="A191" i="612" s="1"/>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Y17" i="628" s="1"/>
  <c r="AZ17" i="628" s="1"/>
  <c r="BA17" i="628" s="1"/>
  <c r="BB17" i="628" s="1"/>
  <c r="BC17" i="628" s="1"/>
  <c r="BD17" i="628" s="1"/>
  <c r="BE17" i="628" s="1"/>
  <c r="BF17" i="628" s="1"/>
  <c r="BG17" i="628" s="1"/>
  <c r="BH17" i="628" s="1"/>
  <c r="BJ17" i="628" s="1"/>
  <c r="BK17" i="628" s="1"/>
  <c r="BL17" i="628" s="1"/>
  <c r="BM17" i="628" s="1"/>
  <c r="BN17" i="628" s="1"/>
  <c r="BO17" i="628" s="1"/>
  <c r="BP17" i="628" s="1"/>
  <c r="BQ17" i="628" s="1"/>
  <c r="BR17" i="628" s="1"/>
  <c r="BS17" i="628" s="1"/>
  <c r="BT17" i="628" s="1"/>
  <c r="BV17" i="628" s="1"/>
  <c r="BW17" i="628" s="1"/>
  <c r="BX17" i="628" s="1"/>
  <c r="BY17" i="628" s="1"/>
  <c r="BZ17" i="628" s="1"/>
  <c r="CA17" i="628" s="1"/>
  <c r="CB17" i="628" s="1"/>
  <c r="CC17" i="628" s="1"/>
  <c r="CD17" i="628" s="1"/>
  <c r="CE17" i="628" s="1"/>
  <c r="CF17" i="628" s="1"/>
  <c r="CH17" i="628" s="1"/>
  <c r="CJ17" i="628" s="1"/>
  <c r="O18" i="628"/>
  <c r="CM24" i="628"/>
  <c r="V24" i="628"/>
  <c r="AH24" i="628"/>
  <c r="AT24" i="628"/>
  <c r="BF24" i="628"/>
  <c r="BR24" i="628"/>
  <c r="CD24" i="628"/>
  <c r="CN25" i="628"/>
  <c r="CM29" i="628"/>
  <c r="V29" i="628"/>
  <c r="AH29" i="628"/>
  <c r="AM29" i="628"/>
  <c r="A155" i="612" s="1"/>
  <c r="AN29" i="628"/>
  <c r="A152" i="612" s="1"/>
  <c r="AT29" i="628"/>
  <c r="AY29" i="628"/>
  <c r="A167" i="612" s="1"/>
  <c r="AZ29" i="628"/>
  <c r="A164" i="612" s="1"/>
  <c r="BF29" i="628"/>
  <c r="BK29" i="628"/>
  <c r="A179" i="612" s="1"/>
  <c r="BL29" i="628"/>
  <c r="A176" i="612" s="1"/>
  <c r="BR29" i="628"/>
  <c r="CD29" i="628"/>
  <c r="CN30" i="628"/>
  <c r="CD119" i="471"/>
  <c r="CD109" i="471"/>
  <c r="BR119" i="471"/>
  <c r="BR109" i="471"/>
  <c r="BF119" i="471"/>
  <c r="BF109" i="471"/>
  <c r="AT119" i="471"/>
  <c r="AT109" i="471"/>
  <c r="AH119" i="471"/>
  <c r="AH109" i="471"/>
  <c r="H12" i="649"/>
  <c r="H11" i="649"/>
  <c r="H9" i="649"/>
  <c r="H8" i="649"/>
  <c r="H7" i="649"/>
  <c r="H12" i="645"/>
  <c r="H9" i="645"/>
  <c r="H8" i="645"/>
  <c r="F46" i="647"/>
  <c r="E46" i="647"/>
  <c r="F43" i="647"/>
  <c r="E43" i="647"/>
  <c r="F35" i="647"/>
  <c r="E35" i="647"/>
  <c r="F27" i="647"/>
  <c r="E27" i="647"/>
  <c r="F17" i="647"/>
  <c r="E17" i="647"/>
  <c r="H12" i="616"/>
  <c r="H9" i="616"/>
  <c r="H8" i="616"/>
  <c r="R14" i="601"/>
  <c r="H13" i="649" s="1"/>
  <c r="R13" i="601"/>
  <c r="R12" i="601"/>
  <c r="P12" i="601"/>
  <c r="L23" i="628"/>
  <c r="L28" i="628"/>
  <c r="CK29" i="628"/>
  <c r="F10" i="649"/>
  <c r="M13" i="601"/>
  <c r="M12" i="601"/>
  <c r="CL23" i="628"/>
  <c r="CL28" i="628"/>
  <c r="F13" i="649"/>
  <c r="L18" i="628"/>
  <c r="L24" i="628"/>
  <c r="L29" i="628"/>
  <c r="F11" i="649"/>
  <c r="L19" i="628"/>
  <c r="F9" i="649"/>
  <c r="F8" i="649"/>
  <c r="L20" i="628"/>
  <c r="CK24" i="628"/>
  <c r="F12" i="649"/>
  <c r="L21" i="628"/>
  <c r="M14" i="601"/>
  <c r="H13" i="616"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B2" i="525"/>
  <c r="L22" i="624"/>
  <c r="L19" i="624"/>
  <c r="L23" i="624"/>
  <c r="L21" i="624"/>
  <c r="X24" i="624"/>
  <c r="L24" i="624"/>
  <c r="L18" i="624"/>
  <c r="L20" i="624"/>
  <c r="F8" i="647" l="1"/>
  <c r="E8" i="647"/>
  <c r="F7" i="647"/>
  <c r="E7" i="647"/>
  <c r="H11" i="645"/>
  <c r="H7" i="645"/>
  <c r="F8" i="645"/>
  <c r="F10" i="645"/>
  <c r="F9" i="645"/>
  <c r="F12" i="645"/>
  <c r="F11" i="645"/>
  <c r="F13" i="645"/>
  <c r="O9" i="632" l="1"/>
  <c r="M9" i="632"/>
  <c r="O8" i="632"/>
  <c r="M8" i="632"/>
  <c r="N9" i="633"/>
  <c r="M9" i="633"/>
  <c r="N8" i="633"/>
  <c r="M8" i="633"/>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19" i="627"/>
  <c r="X24" i="627"/>
  <c r="L21" i="627"/>
  <c r="L20" i="627"/>
  <c r="L18" i="627"/>
  <c r="Y23" i="627"/>
  <c r="L23" i="627"/>
  <c r="L24" i="627"/>
  <c r="O18" i="632" l="1"/>
  <c r="P18" i="632" s="1"/>
  <c r="Q18" i="632" s="1"/>
  <c r="R18" i="632" s="1"/>
  <c r="S18" i="632" s="1"/>
  <c r="T18" i="632" s="1"/>
  <c r="V18" i="632" s="1"/>
  <c r="R24" i="632"/>
  <c r="L23" i="632"/>
  <c r="L20" i="632"/>
  <c r="L21" i="632"/>
  <c r="L19" i="632"/>
  <c r="L22" i="632"/>
  <c r="Y23" i="632"/>
  <c r="X18" i="632" l="1"/>
  <c r="M12" i="550"/>
  <c r="Z250" i="471" l="1"/>
  <c r="Z249" i="471"/>
  <c r="Z248" i="471"/>
  <c r="Z247" i="471"/>
  <c r="Z246" i="471"/>
  <c r="Z245" i="471"/>
  <c r="Z244" i="471"/>
  <c r="Q244" i="471"/>
  <c r="Z243" i="471"/>
  <c r="Z242" i="471"/>
  <c r="Z241" i="471"/>
  <c r="Z240" i="471"/>
  <c r="Z239" i="471"/>
  <c r="Z238" i="471"/>
  <c r="Z237"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39" i="471"/>
  <c r="L21" i="642"/>
  <c r="L22" i="642"/>
  <c r="L18" i="642"/>
  <c r="L24" i="642"/>
  <c r="X24" i="642"/>
  <c r="F12" i="643"/>
  <c r="F9" i="643"/>
  <c r="F8" i="643"/>
  <c r="X243" i="471"/>
  <c r="F13" i="643"/>
  <c r="L242" i="471"/>
  <c r="L243" i="471"/>
  <c r="L240" i="471"/>
  <c r="L23" i="642"/>
  <c r="L241" i="471"/>
  <c r="F10" i="643"/>
  <c r="L238" i="471"/>
  <c r="L237" i="471"/>
  <c r="L20" i="642"/>
  <c r="L19" i="642"/>
  <c r="F11" i="643"/>
  <c r="V17" i="642" l="1"/>
  <c r="W17" i="642" s="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 i="640"/>
  <c r="F11" i="641"/>
  <c r="F8" i="641"/>
  <c r="L20" i="640"/>
  <c r="X225" i="471"/>
  <c r="L219" i="471"/>
  <c r="L221" i="471"/>
  <c r="F9" i="641"/>
  <c r="L25" i="640"/>
  <c r="L224" i="471"/>
  <c r="L24" i="640"/>
  <c r="L220" i="471"/>
  <c r="F12" i="641"/>
  <c r="L225" i="471"/>
  <c r="L26" i="640"/>
  <c r="F10" i="641"/>
  <c r="L23" i="640"/>
  <c r="L222" i="471"/>
  <c r="L223" i="471"/>
  <c r="F13" i="641"/>
  <c r="L22" i="640"/>
  <c r="X26" i="640"/>
  <c r="V19" i="640" l="1"/>
  <c r="W19" i="640" s="1"/>
  <c r="AA197" i="471" l="1"/>
  <c r="AI196" i="471"/>
  <c r="R183" i="471"/>
  <c r="V119" i="471"/>
  <c r="CN110" i="471"/>
  <c r="CM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34" i="471"/>
  <c r="F8" i="637"/>
  <c r="L33" i="471"/>
  <c r="L87" i="471"/>
  <c r="L124" i="471"/>
  <c r="L109" i="471"/>
  <c r="F8" i="634"/>
  <c r="F9" i="638"/>
  <c r="L193" i="471"/>
  <c r="L68" i="471"/>
  <c r="X55" i="471"/>
  <c r="F10" i="636"/>
  <c r="L50" i="471"/>
  <c r="F12" i="638"/>
  <c r="L69" i="471"/>
  <c r="L88" i="471"/>
  <c r="L51" i="471"/>
  <c r="L179" i="471"/>
  <c r="CK119" i="471"/>
  <c r="AH196" i="471"/>
  <c r="F11" i="637"/>
  <c r="F10" i="639"/>
  <c r="L35" i="471"/>
  <c r="L195" i="471"/>
  <c r="L145" i="471"/>
  <c r="Y165" i="471"/>
  <c r="F12" i="637"/>
  <c r="L180" i="471"/>
  <c r="F12" i="635"/>
  <c r="L129" i="471"/>
  <c r="F12" i="636"/>
  <c r="F11" i="635"/>
  <c r="L165" i="471"/>
  <c r="F8" i="639"/>
  <c r="F8" i="635"/>
  <c r="Y129" i="471"/>
  <c r="L119" i="471"/>
  <c r="F9" i="637"/>
  <c r="F11" i="638"/>
  <c r="L36" i="471"/>
  <c r="L162" i="471"/>
  <c r="F9" i="636"/>
  <c r="L53" i="471"/>
  <c r="L194" i="471"/>
  <c r="X130" i="471"/>
  <c r="X73" i="471"/>
  <c r="X166" i="471"/>
  <c r="CK109" i="471"/>
  <c r="F12" i="634"/>
  <c r="X148" i="471"/>
  <c r="F11" i="636"/>
  <c r="L142" i="471"/>
  <c r="F8" i="636"/>
  <c r="F11" i="639"/>
  <c r="L164" i="471"/>
  <c r="F13" i="636"/>
  <c r="L105" i="471"/>
  <c r="F10" i="635"/>
  <c r="F10" i="634"/>
  <c r="F9" i="639"/>
  <c r="L55" i="471"/>
  <c r="L196" i="471"/>
  <c r="L147" i="471"/>
  <c r="L163" i="471"/>
  <c r="Y182" i="471"/>
  <c r="L91" i="471"/>
  <c r="F12" i="639"/>
  <c r="F8" i="638"/>
  <c r="L192" i="471"/>
  <c r="L106" i="471"/>
  <c r="F10" i="637"/>
  <c r="Y90" i="471"/>
  <c r="L166" i="471"/>
  <c r="L143" i="471"/>
  <c r="L85" i="471"/>
  <c r="L160" i="471"/>
  <c r="L52" i="471"/>
  <c r="L54" i="471"/>
  <c r="L103" i="471"/>
  <c r="L32" i="471"/>
  <c r="F13" i="639"/>
  <c r="F9" i="634"/>
  <c r="L126" i="471"/>
  <c r="F10" i="638"/>
  <c r="CL108" i="471"/>
  <c r="F13" i="637"/>
  <c r="L108" i="471"/>
  <c r="L104" i="471"/>
  <c r="L148" i="471"/>
  <c r="L127" i="471"/>
  <c r="L73" i="471"/>
  <c r="L178" i="471"/>
  <c r="F11" i="634"/>
  <c r="L31" i="471"/>
  <c r="X91" i="471"/>
  <c r="L181" i="471"/>
  <c r="L71" i="471"/>
  <c r="L182" i="471"/>
  <c r="F9" i="635"/>
  <c r="F13" i="638"/>
  <c r="L70" i="471"/>
  <c r="Y147" i="471"/>
  <c r="F13" i="635"/>
  <c r="L130" i="471"/>
  <c r="L37" i="471"/>
  <c r="L72" i="471"/>
  <c r="L67" i="471"/>
  <c r="L49" i="471"/>
  <c r="L161" i="471"/>
  <c r="L144" i="471"/>
  <c r="X37" i="471"/>
  <c r="L90" i="471"/>
  <c r="L86" i="471"/>
  <c r="L125" i="471"/>
  <c r="F13" i="634"/>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0" i="626"/>
  <c r="X26" i="626"/>
  <c r="L23" i="625"/>
  <c r="L25" i="626"/>
  <c r="L23" i="626"/>
  <c r="L18" i="625"/>
  <c r="L22" i="625"/>
  <c r="L21" i="625"/>
  <c r="L26" i="626"/>
  <c r="L24" i="626"/>
  <c r="X24" i="625"/>
  <c r="L22" i="626"/>
  <c r="L21" i="626"/>
  <c r="L20" i="625"/>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L20" i="631"/>
  <c r="L19" i="630"/>
  <c r="L23" i="633"/>
  <c r="L21" i="633"/>
  <c r="Y23" i="630"/>
  <c r="L18" i="631"/>
  <c r="L19" i="631"/>
  <c r="L18" i="630"/>
  <c r="L19" i="633"/>
  <c r="L21" i="630"/>
  <c r="L22" i="633"/>
  <c r="AH23" i="633"/>
  <c r="L20" i="630"/>
  <c r="L21" i="631"/>
  <c r="X24" i="631"/>
  <c r="X24" i="630"/>
  <c r="L24" i="631"/>
  <c r="Y23" i="631"/>
  <c r="L20" i="633"/>
  <c r="L22" i="631"/>
  <c r="L24" i="630"/>
  <c r="L23" i="630"/>
  <c r="AG18" i="633" l="1"/>
  <c r="U17" i="631"/>
  <c r="Q25" i="629"/>
  <c r="Z24" i="629"/>
  <c r="O17" i="629"/>
  <c r="P17" i="629" s="1"/>
  <c r="Q17" i="629" s="1"/>
  <c r="R17" i="629" s="1"/>
  <c r="L19" i="629"/>
  <c r="L21" i="629"/>
  <c r="L18" i="629"/>
  <c r="X24" i="629"/>
  <c r="Y23" i="629"/>
  <c r="L20" i="629"/>
  <c r="L23" i="629"/>
  <c r="L24"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9" i="617"/>
  <c r="F11" i="616"/>
  <c r="F11" i="618"/>
  <c r="F12" i="617"/>
  <c r="F11" i="614"/>
  <c r="M296" i="471"/>
  <c r="M301" i="471"/>
  <c r="F341" i="471"/>
  <c r="F10" i="614"/>
  <c r="F336" i="471"/>
  <c r="F339" i="471"/>
  <c r="F9" i="614"/>
  <c r="F8" i="616"/>
  <c r="F12" i="616"/>
  <c r="F12" i="618"/>
  <c r="F340" i="471"/>
  <c r="F8" i="617"/>
  <c r="F13" i="617"/>
  <c r="F12" i="614"/>
  <c r="M306" i="471"/>
  <c r="F337" i="471"/>
  <c r="F338" i="471"/>
  <c r="F11" i="617"/>
  <c r="F13" i="616"/>
  <c r="F13" i="618"/>
  <c r="F9" i="616"/>
  <c r="F10" i="618"/>
  <c r="F8" i="614"/>
  <c r="F8" i="618"/>
  <c r="F10" i="617"/>
  <c r="F10" i="616"/>
  <c r="F13" i="614"/>
  <c r="F9" i="618"/>
</calcChain>
</file>

<file path=xl/sharedStrings.xml><?xml version="1.0" encoding="utf-8"?>
<sst xmlns="http://schemas.openxmlformats.org/spreadsheetml/2006/main" count="4771" uniqueCount="2133">
  <si>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</si>
  <si>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</si>
  <si>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</si>
  <si>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</si>
  <si>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</si>
  <si>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</si>
  <si>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</si>
  <si>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</si>
  <si>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</si>
  <si>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</si>
  <si>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</si>
  <si>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</si>
  <si>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</si>
  <si>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</si>
  <si>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</si>
  <si>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</si>
  <si>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</si>
  <si>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</si>
  <si>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</si>
  <si>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</si>
  <si>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</si>
  <si>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</si>
  <si>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</si>
  <si>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</si>
  <si>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</si>
  <si>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</si>
  <si>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</si>
  <si>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</si>
  <si>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</si>
  <si>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</si>
  <si>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</si>
  <si>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</si>
  <si>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</si>
  <si>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</si>
  <si>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</si>
  <si>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</si>
  <si>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</si>
  <si>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</si>
  <si>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</si>
  <si>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</si>
  <si>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</si>
  <si>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</si>
  <si>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</si>
  <si>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</si>
  <si>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</si>
  <si>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</si>
  <si>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</si>
  <si>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</si>
  <si>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</si>
  <si>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</si>
  <si>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</si>
  <si>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</si>
  <si>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</si>
  <si>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</si>
  <si>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</si>
  <si>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</si>
  <si>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</si>
  <si>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</si>
  <si>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</si>
  <si>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</si>
  <si>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</si>
  <si>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</si>
  <si>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</si>
  <si>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</si>
  <si>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</si>
  <si>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</si>
  <si>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</si>
  <si>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</si>
  <si>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</si>
  <si>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</si>
  <si>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</si>
  <si>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</si>
  <si>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</si>
  <si>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</si>
  <si>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</si>
  <si>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</si>
  <si>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</si>
  <si>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</si>
  <si>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</si>
  <si>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</si>
  <si>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</si>
  <si>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</si>
  <si>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</si>
  <si>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</si>
  <si>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</si>
  <si>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</si>
  <si>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</si>
  <si>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</si>
  <si>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</si>
  <si>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</si>
  <si>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</si>
  <si>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</si>
  <si>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</si>
  <si>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</si>
  <si>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</si>
  <si>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</si>
  <si>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</si>
  <si>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</si>
  <si>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</si>
  <si>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</si>
  <si>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</si>
  <si>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</si>
  <si>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</si>
  <si>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</si>
  <si>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</si>
  <si>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</si>
  <si>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</si>
  <si>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</si>
  <si>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</si>
  <si>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</si>
  <si>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</si>
  <si>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</si>
  <si>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</si>
  <si>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</si>
  <si>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</si>
  <si>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</si>
  <si>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</si>
  <si>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</si>
  <si>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</si>
  <si>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</si>
  <si>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</si>
  <si>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</si>
  <si>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</si>
  <si>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</si>
  <si>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</si>
  <si>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</si>
  <si>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</si>
  <si>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</si>
  <si>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</si>
  <si>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</si>
  <si>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</si>
  <si>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</si>
  <si>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</si>
  <si>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</si>
  <si>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</si>
  <si>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</si>
  <si>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</si>
  <si>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</si>
  <si>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</si>
  <si>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</si>
  <si>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</si>
  <si>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</si>
  <si>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</si>
  <si>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</si>
  <si>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</si>
  <si>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</si>
  <si>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</si>
  <si>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</si>
  <si>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</si>
  <si>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</si>
  <si>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</si>
  <si>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</si>
  <si>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</si>
  <si>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</si>
  <si>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</si>
  <si>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</si>
  <si>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</si>
  <si>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</si>
  <si>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</si>
  <si>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</si>
  <si>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</si>
  <si>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</si>
  <si>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</si>
  <si>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</si>
  <si>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</si>
  <si>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</si>
  <si>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</si>
  <si>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</si>
  <si>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</si>
  <si>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</si>
  <si>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</si>
  <si>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</si>
  <si>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</si>
  <si>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</si>
  <si>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</si>
  <si>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</si>
  <si>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</si>
  <si>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</si>
  <si>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</si>
  <si>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</si>
  <si>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</si>
  <si>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</si>
  <si>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</si>
  <si>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</si>
  <si>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</si>
  <si>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</si>
  <si>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</si>
  <si>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</si>
  <si>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</si>
  <si>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</si>
  <si>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</si>
  <si>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</si>
  <si>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</si>
  <si>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</si>
  <si>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</si>
  <si>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</si>
  <si>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</si>
  <si>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</si>
  <si>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</si>
  <si>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</si>
  <si>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</si>
  <si>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</si>
  <si>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</si>
  <si>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</si>
  <si>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</si>
  <si>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</si>
  <si>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</si>
  <si>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</si>
  <si>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</si>
  <si>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</si>
  <si>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</si>
  <si>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</si>
  <si>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</si>
  <si>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</si>
  <si>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</si>
  <si>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</si>
  <si>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</si>
  <si>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</si>
  <si>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</si>
  <si>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</si>
  <si>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</si>
  <si>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</si>
  <si>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</si>
  <si>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</si>
  <si>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</si>
  <si>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</si>
  <si>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</si>
  <si>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</si>
  <si>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</si>
  <si>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</si>
  <si>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</si>
  <si>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</si>
  <si>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</si>
  <si>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</si>
  <si>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</si>
  <si>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</si>
  <si>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</si>
  <si>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</si>
  <si>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</si>
  <si>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</si>
  <si>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</si>
  <si>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</si>
  <si>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</si>
  <si>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</si>
  <si>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</si>
  <si>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</si>
  <si>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</si>
  <si>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</si>
  <si>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</si>
  <si>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</si>
  <si>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</si>
  <si>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</si>
  <si>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</si>
  <si>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</si>
  <si>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</si>
  <si>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</si>
  <si>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</si>
  <si>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</si>
  <si>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</si>
  <si>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</si>
  <si>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</si>
  <si>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</si>
  <si>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</si>
  <si>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</si>
  <si>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</si>
  <si>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</si>
  <si>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</si>
  <si>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</si>
  <si>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</si>
  <si>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</si>
  <si>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</si>
  <si>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</si>
  <si>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</si>
  <si>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</si>
  <si>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</si>
  <si>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</si>
  <si>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</si>
  <si>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</si>
  <si>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</si>
  <si>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</si>
  <si>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</si>
  <si>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</si>
  <si>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</si>
  <si>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</si>
  <si>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</si>
  <si>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</si>
  <si>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</si>
  <si>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</si>
  <si>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</si>
  <si>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</si>
  <si>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</si>
  <si>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</si>
  <si>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</si>
  <si>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</si>
  <si>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</si>
  <si>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</si>
  <si>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</si>
  <si>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</si>
  <si>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</si>
  <si>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</si>
  <si>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</si>
  <si>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</si>
  <si>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</si>
  <si>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</si>
  <si>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</si>
  <si>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</si>
  <si>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</si>
  <si>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</si>
  <si>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</si>
  <si>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</si>
  <si>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</si>
  <si>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</si>
  <si>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</si>
  <si>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</si>
  <si>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</si>
  <si>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</si>
  <si>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</si>
  <si>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</si>
  <si>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</si>
  <si>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</si>
  <si>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</si>
  <si>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</si>
  <si>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</si>
  <si>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</si>
  <si>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</si>
  <si>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</si>
  <si>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</si>
  <si>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</si>
  <si>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</si>
  <si>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</si>
  <si>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</si>
  <si>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</si>
  <si>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</si>
  <si>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</si>
  <si>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</si>
  <si>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</si>
  <si>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</si>
  <si>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</si>
  <si>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</si>
  <si>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</si>
  <si>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</si>
  <si>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</si>
  <si>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</si>
  <si>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</si>
  <si>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</si>
  <si>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</si>
  <si>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</si>
  <si>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</si>
  <si>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</si>
  <si>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</si>
  <si>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</si>
  <si>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</si>
  <si>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</si>
  <si>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</si>
  <si>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</si>
  <si>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</si>
  <si>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</si>
  <si>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</si>
  <si>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</si>
  <si>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</si>
  <si>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</si>
  <si>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</si>
  <si>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</si>
  <si>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</si>
  <si>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</si>
  <si>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</si>
  <si>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</si>
  <si>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</si>
  <si>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</si>
  <si>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</si>
  <si>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</si>
  <si>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</si>
  <si>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</si>
  <si>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</si>
  <si>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</si>
  <si>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</si>
  <si>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</si>
  <si>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</si>
  <si>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</si>
  <si>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</si>
  <si>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</si>
  <si>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</si>
  <si>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</si>
  <si>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</si>
  <si>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</si>
  <si>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</si>
  <si>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</si>
  <si>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</si>
  <si>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</si>
  <si>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</si>
  <si>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</si>
  <si>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</si>
  <si>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</si>
  <si>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</si>
  <si>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</si>
  <si>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</si>
  <si>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</si>
  <si>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</si>
  <si>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</si>
  <si>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</si>
  <si>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</si>
  <si>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</si>
  <si>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</si>
  <si>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</si>
  <si>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</si>
  <si>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</si>
  <si>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</si>
  <si>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</si>
  <si>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</si>
  <si>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</si>
  <si>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</si>
  <si>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</si>
  <si>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</si>
  <si>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</si>
  <si>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</si>
  <si>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</si>
  <si>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</si>
  <si>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</si>
  <si>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</si>
  <si>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</si>
  <si>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</si>
  <si>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</si>
  <si>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</si>
  <si>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</si>
  <si>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</si>
  <si>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</si>
  <si>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</si>
  <si>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</si>
  <si>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</si>
  <si>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</si>
  <si>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</si>
  <si>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</si>
  <si>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</si>
  <si>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</si>
  <si>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</si>
  <si>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</si>
  <si>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</si>
  <si>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</si>
  <si>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</si>
  <si>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</si>
  <si>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</si>
  <si>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</si>
  <si>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</si>
  <si>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</si>
  <si>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</si>
  <si>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</si>
  <si>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</si>
  <si>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</si>
  <si>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</si>
  <si>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</si>
  <si>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</si>
  <si>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</si>
  <si>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</si>
  <si>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</si>
  <si>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</si>
  <si>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</si>
  <si>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</si>
  <si>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</si>
  <si>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</si>
  <si>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</si>
  <si>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</si>
  <si>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</si>
  <si>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</si>
  <si>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</si>
  <si>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</si>
  <si>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</si>
  <si>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</si>
  <si>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</si>
  <si>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</si>
  <si>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</si>
  <si>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</si>
  <si>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</si>
  <si>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</si>
  <si>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</si>
  <si>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</si>
  <si>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</si>
  <si>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</si>
  <si>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</si>
  <si>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</si>
  <si>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</si>
  <si>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</si>
  <si>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</si>
  <si>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</si>
  <si>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</si>
  <si>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</si>
  <si>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</si>
  <si>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</si>
  <si>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</si>
  <si>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</si>
  <si>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</si>
  <si>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</si>
  <si>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</si>
  <si>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</si>
  <si>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</si>
  <si>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</si>
  <si>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</si>
  <si>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</si>
  <si>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</si>
  <si>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</si>
  <si>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</si>
  <si>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</si>
  <si>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</si>
  <si>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</si>
  <si>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</si>
  <si>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</si>
  <si>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</si>
  <si>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</si>
  <si>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</si>
  <si>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</si>
  <si>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</si>
  <si>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</si>
  <si>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</si>
  <si>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</si>
  <si>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</si>
  <si>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</si>
  <si>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</si>
  <si>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</si>
  <si>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</si>
  <si>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</si>
  <si>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</si>
  <si>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</si>
  <si>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</si>
  <si>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</si>
  <si>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</si>
  <si>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</si>
  <si>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</si>
  <si>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</si>
  <si>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</si>
  <si>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</si>
  <si>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</si>
  <si>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</si>
  <si>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</si>
  <si>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</si>
  <si>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</si>
  <si>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</si>
  <si>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</si>
  <si>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</si>
  <si>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</si>
  <si>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</si>
  <si>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</si>
  <si>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</si>
  <si>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</si>
  <si>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</si>
  <si>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</si>
  <si>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</si>
  <si>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</si>
  <si>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</si>
  <si>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</si>
  <si>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</si>
  <si>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</si>
  <si>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</si>
  <si>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</si>
  <si>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</si>
  <si>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</si>
  <si>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</si>
  <si>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</si>
  <si>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</si>
  <si>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</si>
  <si>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</si>
  <si>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</si>
  <si>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</si>
  <si>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</si>
  <si>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</si>
  <si>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</si>
  <si>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</si>
  <si>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</si>
  <si>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</si>
  <si>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</si>
  <si>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</si>
  <si>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</si>
  <si>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</si>
  <si>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</si>
  <si>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</si>
  <si>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</si>
  <si>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</si>
  <si>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</si>
  <si>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</si>
  <si>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</si>
  <si>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</si>
  <si>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</si>
  <si>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</si>
  <si>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</si>
  <si>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</si>
  <si>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</si>
  <si>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</si>
  <si>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</si>
  <si>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</si>
  <si>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</si>
  <si>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</si>
  <si>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</si>
  <si>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</si>
  <si>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</si>
  <si>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</si>
  <si>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</si>
  <si>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</si>
  <si>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</si>
  <si>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</si>
  <si>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</si>
  <si>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</si>
  <si>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</si>
  <si>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</si>
  <si>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</si>
  <si>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</si>
  <si>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</si>
  <si>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</si>
  <si>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</si>
  <si>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</si>
  <si>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</si>
  <si>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</si>
  <si>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</si>
  <si>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</si>
  <si>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</si>
  <si>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</si>
  <si>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</si>
  <si>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</si>
  <si>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</si>
  <si>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</si>
  <si>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</si>
  <si>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</si>
  <si>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</si>
  <si>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</si>
  <si>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</si>
  <si>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</si>
  <si>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</si>
  <si>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</si>
  <si>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</si>
  <si>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</si>
  <si>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</si>
  <si>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</si>
  <si>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</si>
  <si>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</si>
  <si>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</si>
  <si>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</si>
  <si>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</si>
  <si>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</si>
  <si>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</si>
  <si>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</si>
  <si>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</si>
  <si>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</si>
  <si>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</si>
  <si>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</si>
  <si>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</si>
  <si>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</si>
  <si>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</si>
  <si>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</si>
  <si>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</si>
  <si>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</si>
  <si>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</si>
  <si>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</si>
  <si>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</si>
  <si>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</si>
  <si>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</si>
  <si>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</si>
  <si>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</si>
  <si>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</si>
  <si>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</si>
  <si>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</si>
  <si>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</si>
  <si>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</si>
  <si>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</si>
  <si>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</si>
  <si>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</si>
  <si>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</si>
  <si>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</si>
  <si>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</si>
  <si>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</si>
  <si>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</si>
  <si>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</si>
  <si>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</si>
  <si>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</si>
  <si>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</si>
  <si>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</si>
  <si>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</si>
  <si>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</si>
  <si>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</si>
  <si>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</si>
  <si>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</si>
  <si>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</si>
  <si>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</si>
  <si>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</si>
  <si>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</si>
  <si>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</si>
  <si>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</si>
  <si>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</si>
  <si>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</si>
  <si>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</si>
  <si>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</si>
  <si>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</si>
  <si>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</si>
  <si>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</si>
  <si>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</si>
  <si>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</si>
  <si>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</si>
  <si>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</si>
  <si>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</si>
  <si>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</si>
  <si>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</si>
  <si>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</si>
  <si>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</si>
  <si>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</si>
  <si>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</si>
  <si>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</si>
  <si>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</si>
  <si>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</si>
  <si>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</si>
  <si>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</si>
  <si>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</si>
  <si>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</si>
  <si>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</si>
  <si>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</si>
  <si>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</si>
  <si>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</si>
  <si>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</si>
  <si>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</si>
  <si>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</si>
  <si>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</si>
  <si>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</si>
  <si>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</si>
  <si>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</si>
  <si>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</si>
  <si>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</si>
  <si>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</si>
  <si>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</si>
  <si>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</si>
  <si>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</si>
  <si>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</si>
  <si>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</si>
  <si>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</si>
  <si>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</si>
  <si>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</si>
  <si>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</si>
  <si>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</si>
  <si>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</si>
  <si>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</si>
  <si>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</si>
  <si>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</si>
  <si>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</si>
  <si>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</si>
  <si>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</si>
  <si>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</si>
  <si>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</si>
  <si>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</si>
  <si>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</si>
  <si>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</si>
  <si>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</si>
  <si>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</si>
  <si>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</si>
  <si>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</si>
  <si>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</si>
  <si>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</si>
  <si>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</si>
  <si>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</si>
  <si>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</si>
  <si>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</si>
  <si>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</si>
  <si>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</si>
  <si>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</si>
  <si>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</si>
  <si>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</si>
  <si>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</si>
  <si>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</si>
  <si>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</si>
  <si>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</si>
  <si>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</si>
  <si>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</si>
  <si>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</si>
  <si>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</si>
  <si>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</si>
  <si>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</si>
  <si>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</si>
  <si>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</si>
  <si>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</si>
  <si>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</si>
  <si>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</si>
  <si>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</si>
  <si>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</si>
  <si>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</si>
  <si>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</si>
  <si>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</si>
  <si>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</si>
  <si>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</si>
  <si>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</si>
  <si>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</si>
  <si>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</si>
  <si>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</si>
  <si>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</si>
  <si>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</si>
  <si>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</si>
  <si>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</si>
  <si>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</si>
  <si>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</si>
  <si>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</si>
  <si>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</si>
  <si>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</si>
  <si>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</si>
  <si>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</si>
  <si>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</si>
  <si>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</si>
  <si>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</si>
  <si>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</si>
  <si>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</si>
  <si>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</si>
  <si>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</si>
  <si>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</si>
  <si>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</si>
  <si>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</si>
  <si>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</si>
  <si>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</si>
  <si>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</si>
  <si>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</si>
  <si>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</si>
  <si>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</si>
  <si>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</si>
  <si>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</si>
  <si>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</si>
  <si>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</si>
  <si>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</si>
  <si>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</si>
  <si>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</si>
  <si>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</si>
  <si>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</si>
  <si>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</si>
  <si>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</si>
  <si>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</si>
  <si>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</si>
  <si>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</si>
  <si>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</si>
  <si>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</si>
  <si>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</si>
  <si>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</si>
  <si>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</si>
  <si>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</si>
  <si>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</si>
  <si>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</si>
  <si>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</si>
  <si>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</si>
  <si>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</si>
  <si>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</si>
  <si>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</si>
  <si>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</si>
  <si>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</si>
  <si>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</si>
  <si>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</si>
  <si>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</si>
  <si>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</si>
  <si>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</si>
  <si>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</si>
  <si>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</si>
  <si>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</si>
  <si>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</si>
  <si>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</si>
  <si>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</si>
  <si>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</si>
  <si>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</si>
  <si>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</si>
  <si>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</si>
  <si>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</si>
  <si>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</si>
  <si>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</si>
  <si>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</si>
  <si>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</si>
  <si>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</si>
  <si>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</si>
  <si>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</si>
  <si>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</si>
  <si>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</si>
  <si>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</si>
  <si>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</si>
  <si>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</si>
  <si>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</si>
  <si>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</si>
  <si>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</si>
  <si>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</si>
  <si>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</si>
  <si>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</si>
  <si>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</si>
  <si>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</si>
  <si>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</si>
  <si>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</si>
  <si>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</si>
  <si>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</si>
  <si>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</si>
  <si>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</si>
  <si>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</si>
  <si>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</si>
  <si>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</si>
  <si>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</si>
  <si>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</si>
  <si>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</si>
  <si>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</si>
  <si>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</si>
  <si>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</si>
  <si>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</si>
  <si>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</si>
  <si>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</si>
  <si>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</si>
  <si>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</si>
  <si>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</si>
  <si>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</si>
  <si>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</si>
  <si>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</si>
  <si>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</si>
  <si>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</si>
  <si>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</si>
  <si>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</si>
  <si>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</si>
  <si>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</si>
  <si>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</si>
  <si>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</si>
  <si>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</si>
  <si>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</si>
  <si>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</si>
  <si>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</si>
  <si>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</si>
  <si>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</si>
  <si>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</si>
  <si>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</si>
  <si>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</si>
  <si>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</si>
  <si>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</si>
  <si>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</si>
  <si>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</si>
  <si>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</si>
  <si>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</si>
  <si>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</si>
  <si>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</si>
  <si>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</si>
  <si>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</si>
  <si>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</si>
  <si>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</si>
  <si>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</si>
  <si>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</si>
  <si>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</si>
  <si>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</si>
  <si>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</si>
  <si>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</si>
  <si>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</si>
  <si>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</si>
  <si>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</si>
  <si>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</si>
  <si>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</si>
  <si>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</si>
  <si>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</si>
  <si>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</si>
  <si>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</si>
  <si>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</si>
  <si>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</si>
  <si>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</si>
  <si>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</si>
  <si>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</si>
  <si>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</si>
  <si>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</si>
  <si>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</si>
  <si>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</si>
  <si>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</si>
  <si>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</si>
  <si>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</si>
  <si>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</si>
  <si>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</si>
  <si>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</si>
  <si>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</si>
  <si>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</si>
  <si>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</si>
  <si>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</si>
  <si>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</si>
  <si>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</si>
  <si>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</si>
  <si>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</si>
  <si>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</si>
  <si>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</si>
  <si>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</si>
  <si>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</si>
  <si>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</si>
  <si>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</si>
  <si>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</si>
  <si>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</si>
  <si>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</si>
  <si>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</si>
  <si>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</si>
  <si>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</si>
  <si>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</si>
  <si>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</si>
  <si>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</si>
  <si>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</si>
  <si>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</si>
  <si>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</si>
  <si>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</si>
  <si>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</si>
  <si>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</si>
  <si>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</si>
  <si>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</si>
  <si>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</si>
  <si>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</si>
  <si>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</si>
  <si>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</si>
  <si>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</si>
  <si>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</si>
  <si>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</si>
  <si>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</si>
  <si>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</si>
  <si>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</si>
  <si>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</si>
  <si>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</si>
  <si>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</si>
  <si>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</si>
  <si>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</si>
  <si>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</si>
  <si>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</si>
  <si>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</si>
  <si>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</si>
  <si>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</si>
  <si>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</si>
  <si>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</si>
  <si>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</si>
  <si>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</si>
  <si>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</si>
  <si>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</si>
  <si>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</si>
  <si>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</si>
  <si>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</si>
  <si>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</si>
  <si>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</si>
  <si>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</si>
  <si>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</si>
  <si>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</si>
  <si>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</si>
  <si>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</si>
  <si>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</si>
  <si>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</si>
  <si>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</si>
  <si>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</si>
  <si>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</si>
  <si>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</si>
  <si>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</si>
  <si>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</si>
  <si>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</si>
  <si>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</si>
  <si>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</si>
  <si>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</si>
  <si>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</si>
  <si>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</si>
  <si>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</si>
  <si>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</si>
  <si>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</si>
  <si>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</si>
  <si>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</si>
  <si>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</si>
  <si>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</si>
  <si>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</si>
  <si>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</si>
  <si>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</si>
  <si>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</si>
  <si>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</si>
  <si>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</si>
  <si>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</si>
  <si>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</si>
  <si>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</si>
  <si>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</si>
  <si>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</si>
  <si>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</si>
  <si>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</si>
  <si>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</si>
  <si>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</si>
  <si>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</si>
  <si>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</si>
  <si>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</si>
  <si>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</si>
  <si>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</si>
  <si>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</si>
  <si>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</si>
  <si>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</si>
  <si>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</si>
  <si>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</si>
  <si>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</si>
  <si>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</si>
  <si>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</si>
  <si>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</si>
  <si>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</si>
  <si>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</si>
  <si>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</si>
  <si>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</si>
  <si>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</si>
  <si>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</si>
  <si>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</si>
  <si>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</si>
  <si>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</si>
  <si>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</si>
  <si>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</si>
  <si>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</si>
  <si>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</si>
  <si>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</si>
  <si>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</si>
  <si>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</si>
  <si>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</si>
  <si>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</si>
  <si>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</si>
  <si>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</si>
  <si>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</si>
  <si>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</si>
  <si>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</si>
  <si>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</si>
  <si>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</si>
  <si>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</si>
  <si>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</si>
  <si>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</si>
  <si>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</si>
  <si>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</si>
  <si>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</si>
  <si>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</si>
  <si>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</si>
  <si>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</si>
  <si>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</si>
  <si>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</si>
  <si>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</si>
  <si>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</si>
  <si>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</si>
  <si>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</si>
  <si>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</si>
  <si>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</si>
  <si>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</si>
  <si>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</si>
  <si>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</si>
  <si>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</si>
  <si>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</si>
  <si>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</si>
  <si>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</si>
  <si>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</si>
  <si>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</si>
  <si>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</si>
  <si>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</si>
  <si>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</si>
  <si>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</si>
  <si>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</si>
  <si>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</si>
  <si>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</si>
  <si>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</si>
  <si>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</si>
  <si>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</si>
  <si>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</si>
  <si>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</si>
  <si>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</si>
  <si>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</si>
  <si>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</si>
  <si>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</si>
  <si>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</si>
  <si>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</si>
  <si>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</si>
  <si>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</si>
  <si>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</si>
  <si>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</si>
  <si>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</si>
  <si>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</si>
  <si>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</si>
  <si>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</si>
  <si>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</si>
  <si>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</si>
  <si>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</si>
  <si>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</si>
  <si>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</si>
  <si>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</si>
  <si>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</si>
  <si>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</si>
  <si>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</si>
  <si>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</si>
  <si>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</si>
  <si>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</si>
  <si>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</si>
  <si>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</si>
  <si>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</si>
  <si>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</si>
  <si>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</si>
  <si>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</si>
  <si>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</si>
  <si>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</si>
  <si>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</si>
  <si>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</si>
  <si>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</si>
  <si>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</si>
  <si>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</si>
  <si>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</si>
  <si>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</si>
  <si>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</si>
  <si>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</si>
  <si>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</si>
  <si>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</si>
  <si>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</si>
  <si>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</si>
  <si>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</si>
  <si>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</si>
  <si>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</si>
  <si>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</si>
  <si>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</si>
  <si>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</si>
  <si>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</si>
  <si>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</si>
  <si>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</si>
  <si>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</si>
  <si>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</si>
  <si>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</si>
  <si>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</si>
  <si>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</si>
  <si>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</si>
  <si>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</si>
  <si>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</si>
  <si>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</si>
  <si>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</si>
  <si>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</si>
  <si>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</si>
  <si>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</si>
  <si>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</si>
  <si>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</si>
  <si>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</si>
  <si>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</si>
  <si>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</si>
  <si>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</si>
  <si>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</si>
  <si>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</si>
  <si>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</si>
  <si>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</si>
  <si>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</si>
  <si>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</si>
  <si>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</si>
  <si>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</si>
  <si>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</si>
  <si>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</si>
  <si>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</si>
  <si>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</si>
  <si>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</si>
  <si>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</si>
  <si>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</si>
  <si>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</si>
  <si>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</si>
  <si>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</si>
  <si>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</si>
  <si>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</si>
  <si>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</si>
  <si>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</si>
  <si>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</si>
  <si>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</si>
  <si>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</si>
  <si>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</si>
  <si>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</si>
  <si>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</si>
  <si>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</si>
  <si>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</si>
  <si>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</si>
  <si>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</si>
  <si>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</si>
  <si>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</si>
  <si>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</si>
  <si>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</si>
  <si>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</si>
  <si>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</si>
  <si>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</si>
  <si>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</si>
  <si>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</si>
  <si>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</si>
  <si>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</si>
  <si>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</si>
  <si>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</si>
  <si>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</si>
  <si>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</si>
  <si>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</si>
  <si>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</si>
  <si>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</si>
  <si>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</si>
  <si>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</si>
  <si>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</si>
  <si>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</si>
  <si>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</si>
  <si>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</si>
  <si>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</si>
  <si>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</si>
  <si>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</si>
  <si>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</si>
  <si>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</si>
  <si>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</si>
  <si>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</si>
  <si>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</si>
  <si>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</si>
  <si>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</si>
  <si>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</si>
  <si>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</si>
  <si>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</si>
  <si>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</si>
  <si>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</si>
  <si>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</si>
  <si>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</si>
  <si>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</si>
  <si>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</si>
  <si>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</si>
  <si>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</si>
  <si>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</si>
  <si>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</si>
  <si>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</si>
  <si>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</si>
  <si>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</si>
  <si>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</si>
  <si>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</si>
  <si>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</si>
  <si>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</si>
  <si>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</si>
  <si>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</si>
  <si>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</si>
  <si>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</si>
  <si>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</si>
  <si>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</si>
  <si>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</si>
  <si>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</si>
  <si>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</si>
  <si>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</si>
  <si>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</si>
  <si>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</si>
  <si>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</si>
  <si>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</si>
  <si>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</si>
  <si>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</si>
  <si>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</si>
  <si>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</si>
  <si>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</si>
  <si>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</si>
  <si>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</si>
  <si>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</si>
  <si>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</si>
  <si>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</si>
  <si>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</si>
  <si>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</si>
  <si>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</si>
  <si>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</si>
  <si>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</si>
  <si>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</si>
  <si>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</si>
  <si>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</si>
  <si>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</si>
  <si>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</si>
  <si>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</si>
  <si>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</si>
  <si>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</si>
  <si>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</si>
  <si>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</si>
  <si>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</si>
  <si>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</si>
  <si>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</si>
  <si>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</si>
  <si>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</si>
  <si>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</si>
  <si>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</si>
  <si>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</si>
  <si>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</si>
  <si>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</si>
  <si>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</si>
  <si>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</si>
  <si>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</si>
  <si>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</si>
  <si>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</si>
  <si>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</si>
  <si>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</si>
  <si>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</si>
  <si>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</si>
  <si>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</si>
  <si>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</si>
  <si>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</si>
  <si>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</si>
  <si>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</si>
  <si>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</si>
  <si>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</si>
  <si>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</si>
  <si>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</si>
  <si>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</si>
  <si>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</si>
  <si>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</si>
  <si>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</si>
  <si>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</si>
  <si>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</si>
  <si>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</si>
  <si>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</si>
  <si>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</si>
  <si>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</si>
  <si>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</si>
  <si>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</si>
  <si>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</si>
  <si>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</si>
  <si>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</si>
  <si>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</si>
  <si>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</si>
  <si>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</si>
  <si>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</si>
  <si>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</si>
  <si>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</si>
  <si>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</si>
  <si>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</si>
  <si>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</si>
  <si>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</si>
  <si>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</si>
  <si>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</si>
  <si>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</si>
  <si>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</si>
  <si>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</si>
  <si>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</si>
  <si>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</si>
  <si>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</si>
  <si>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</si>
  <si>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</si>
  <si>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</si>
  <si>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</si>
  <si>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</si>
  <si>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</si>
  <si>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</si>
  <si>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</si>
  <si>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</si>
  <si>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</si>
  <si>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</si>
  <si>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</si>
  <si>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</si>
  <si>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</si>
  <si>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</si>
  <si>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</si>
  <si>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</si>
  <si>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</si>
  <si>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</si>
  <si>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</si>
  <si>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</si>
  <si>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</si>
  <si>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</si>
  <si>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</si>
  <si>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</si>
  <si>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</si>
  <si>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</si>
  <si>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</si>
  <si>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</si>
  <si>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</si>
  <si>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</si>
  <si>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</si>
  <si>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</si>
  <si>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</si>
  <si>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</si>
  <si>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</si>
  <si>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</si>
  <si>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</si>
  <si>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</si>
  <si>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</si>
  <si>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</si>
  <si>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</si>
  <si>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</si>
  <si>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</si>
  <si>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</si>
  <si>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</si>
  <si>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</si>
  <si>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</si>
  <si>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</si>
  <si>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</si>
  <si>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</si>
  <si>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</si>
  <si>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</si>
  <si>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</si>
  <si>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31.12.2025</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</si>
  <si>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</si>
  <si>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</si>
  <si>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</si>
  <si>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</si>
  <si>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</si>
  <si>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</si>
  <si>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</si>
  <si>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</si>
  <si>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</si>
  <si>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</si>
  <si>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</si>
  <si>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</si>
  <si>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</si>
  <si>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</si>
  <si>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</si>
  <si>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</si>
  <si>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</si>
  <si>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</si>
  <si>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</si>
  <si>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</si>
  <si>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</si>
  <si>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</si>
  <si>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</si>
  <si>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</si>
  <si>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</si>
  <si>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</si>
  <si>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</si>
  <si>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</si>
  <si>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</si>
  <si>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</si>
  <si>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</si>
  <si>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</si>
  <si>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</si>
  <si>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</si>
  <si>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</si>
  <si>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</si>
  <si>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</si>
  <si>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</si>
  <si>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</si>
  <si>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</si>
  <si>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</si>
  <si>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</si>
  <si>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</si>
  <si>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</si>
  <si>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</si>
  <si>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</si>
  <si>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</si>
  <si>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</si>
  <si>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</si>
  <si>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</si>
  <si>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</si>
  <si>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</si>
  <si>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</si>
  <si>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</si>
  <si>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</si>
  <si>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</si>
  <si>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</si>
  <si>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</si>
  <si>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</si>
  <si>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</si>
  <si>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</si>
  <si>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</si>
  <si>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</si>
  <si>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</si>
  <si>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</si>
  <si>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</si>
  <si>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</si>
  <si>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</si>
  <si>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</si>
  <si>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</si>
  <si>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</si>
  <si>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</si>
  <si>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</si>
  <si>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</si>
  <si>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</si>
  <si>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</si>
  <si>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</si>
  <si>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</si>
  <si>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</si>
  <si>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</si>
  <si>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</si>
  <si>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</si>
  <si>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</si>
  <si>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</si>
  <si>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</si>
  <si>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</si>
  <si>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</si>
  <si>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</si>
  <si>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</si>
  <si>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</si>
  <si>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</si>
  <si>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</si>
  <si>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</si>
  <si>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</si>
  <si>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</si>
  <si>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</si>
  <si>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</si>
  <si>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</si>
  <si>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</si>
  <si>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</si>
  <si>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</si>
  <si>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</si>
  <si>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</si>
  <si>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</si>
  <si>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</si>
  <si>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</si>
  <si>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</si>
  <si>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</si>
  <si>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</si>
  <si>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</si>
  <si>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</si>
  <si>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</si>
  <si>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</si>
  <si>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</si>
  <si>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</si>
  <si>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</si>
  <si>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</si>
  <si>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</si>
  <si>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</si>
  <si>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</si>
  <si>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</si>
  <si>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</si>
  <si>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</si>
  <si>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</si>
  <si>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</si>
  <si>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</si>
  <si>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</si>
  <si>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</si>
  <si>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</si>
  <si>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</si>
  <si>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</si>
  <si>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</si>
  <si>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</si>
  <si>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</si>
  <si>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</si>
  <si>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</si>
  <si>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</si>
  <si>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</si>
  <si>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</si>
  <si>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</si>
  <si>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</si>
  <si>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</si>
  <si>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</si>
  <si>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</si>
  <si>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</si>
  <si>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</si>
  <si>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</si>
  <si>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</si>
  <si>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</si>
  <si>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</si>
  <si>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</si>
  <si>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</si>
  <si>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</si>
  <si>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</si>
  <si>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</si>
  <si>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</si>
  <si>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</si>
  <si>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</si>
  <si>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</si>
  <si>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</si>
  <si>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</si>
  <si>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</si>
  <si>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</si>
  <si>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</si>
  <si>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</si>
  <si>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</si>
  <si>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</si>
  <si>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</si>
  <si>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</si>
  <si>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</si>
  <si>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</si>
  <si>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</si>
  <si>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</si>
  <si>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</si>
  <si>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</si>
  <si>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</si>
  <si>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</si>
  <si>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</si>
  <si>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</si>
  <si>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</si>
  <si>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</si>
  <si>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</si>
  <si>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</si>
  <si>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</si>
  <si>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</si>
  <si>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</si>
  <si>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</si>
  <si>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</si>
  <si>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</si>
  <si>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</si>
  <si>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</si>
  <si>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</si>
  <si>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</si>
  <si>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</si>
  <si>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</si>
  <si>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</si>
  <si>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</si>
  <si>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</si>
  <si>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</si>
  <si>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</si>
  <si>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</si>
  <si>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</si>
  <si>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</si>
  <si>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</si>
  <si>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</si>
  <si>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</si>
  <si>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</si>
  <si>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</si>
  <si>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</si>
  <si>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</si>
  <si>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</si>
  <si>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</si>
  <si>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</si>
  <si>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</si>
  <si>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</si>
  <si>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</si>
  <si>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</si>
  <si>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</si>
  <si>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</si>
  <si>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</si>
  <si>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</si>
  <si>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</si>
  <si>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</si>
  <si>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</si>
  <si>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</si>
  <si>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</si>
  <si>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</si>
  <si>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</si>
  <si>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</si>
  <si>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</si>
  <si>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</si>
  <si>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</si>
  <si>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</si>
  <si>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</si>
  <si>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</si>
  <si>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</si>
  <si>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</si>
  <si>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</si>
  <si>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</si>
  <si>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</si>
  <si>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</si>
  <si>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</si>
  <si>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</si>
  <si>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</si>
  <si>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</si>
  <si>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</si>
  <si>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</si>
  <si>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</si>
  <si>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</si>
  <si>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</si>
  <si>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</si>
  <si>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</si>
  <si>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</si>
  <si>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</si>
  <si>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</si>
  <si>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</si>
  <si>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</si>
  <si>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</si>
  <si>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</si>
  <si>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</si>
  <si>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</si>
  <si>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</si>
  <si>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</si>
  <si>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</si>
  <si>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</si>
  <si>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</si>
  <si>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</si>
  <si>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</si>
  <si>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</si>
  <si>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</si>
  <si>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</si>
  <si>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</si>
  <si>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</si>
  <si>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</si>
  <si>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</si>
  <si>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</si>
  <si>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</si>
  <si>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</si>
  <si>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</si>
  <si>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</si>
  <si>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</si>
  <si>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</si>
  <si>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</si>
  <si>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</si>
  <si>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</si>
  <si>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</si>
  <si>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</si>
  <si>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</si>
  <si>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</si>
  <si>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</si>
  <si>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</si>
  <si>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</si>
  <si>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</si>
  <si>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</si>
  <si>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</si>
  <si>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</si>
  <si>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</si>
  <si>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</si>
  <si>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</si>
  <si>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</si>
  <si>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</si>
  <si>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</si>
  <si>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</si>
  <si>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</si>
  <si>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</si>
  <si>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</si>
  <si>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</si>
  <si>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</si>
  <si>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</si>
  <si>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</si>
  <si>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</si>
  <si>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</si>
  <si>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</si>
  <si>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</si>
  <si>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</si>
  <si>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</si>
  <si>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</si>
  <si>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</si>
  <si>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</si>
  <si>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</si>
  <si>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</si>
  <si>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</si>
  <si>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</si>
  <si>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</si>
  <si>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</si>
  <si>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</si>
  <si>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</si>
  <si>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</si>
  <si>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</si>
  <si>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</si>
  <si>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</si>
  <si>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</si>
  <si>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</si>
  <si>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</si>
  <si>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</si>
  <si>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</si>
  <si>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</si>
  <si>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</si>
  <si>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</si>
  <si>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</si>
  <si>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</si>
  <si>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</si>
  <si>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</si>
  <si>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</si>
  <si>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</si>
  <si>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</si>
  <si>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</si>
  <si>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</si>
  <si>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</si>
  <si>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</si>
  <si>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</si>
  <si>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</si>
  <si>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</si>
  <si>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</si>
  <si>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</si>
  <si>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</si>
  <si>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</si>
  <si>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</si>
  <si>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</si>
  <si>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</si>
  <si>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</si>
  <si>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</si>
  <si>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</si>
  <si>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</si>
  <si>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</si>
  <si>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</si>
  <si>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</si>
  <si>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</si>
  <si>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</si>
  <si>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</si>
  <si>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</si>
  <si>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</si>
  <si>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</si>
  <si>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</si>
  <si>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</si>
  <si>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</si>
  <si>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</si>
  <si>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</si>
  <si>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</si>
  <si>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</si>
  <si>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</si>
  <si>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</si>
  <si>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</si>
  <si>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</si>
  <si>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</si>
  <si>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</si>
  <si>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</si>
  <si>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</si>
  <si>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</si>
  <si>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</si>
  <si>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</si>
  <si>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</si>
  <si>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</si>
  <si>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</si>
  <si>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</si>
  <si>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</si>
  <si>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</si>
  <si>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</si>
  <si>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</si>
  <si>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</si>
  <si>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</si>
  <si>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</si>
  <si>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</si>
  <si>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</si>
  <si>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</si>
  <si>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</si>
  <si>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</si>
  <si>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</si>
  <si>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</si>
  <si>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</si>
  <si>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</si>
  <si>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</si>
  <si>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</si>
  <si>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</si>
  <si>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</si>
  <si>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</si>
  <si>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</si>
  <si>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</si>
  <si>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</si>
  <si>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</si>
  <si>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</si>
  <si>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</si>
  <si>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</si>
  <si>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</si>
  <si>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</si>
  <si>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</si>
  <si>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</si>
  <si>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</si>
  <si>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</si>
  <si>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</si>
  <si>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</si>
  <si>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</si>
  <si>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</si>
  <si>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</si>
  <si>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</si>
  <si>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</si>
  <si>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</si>
  <si>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</si>
  <si>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</si>
  <si>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</si>
  <si>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</si>
  <si>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</si>
  <si>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</si>
  <si>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</si>
  <si>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</si>
  <si>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</si>
  <si>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</si>
  <si>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</si>
  <si>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</si>
  <si>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</si>
  <si>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</si>
  <si>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</si>
  <si>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</si>
  <si>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</si>
  <si>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</si>
  <si>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</si>
  <si>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</si>
  <si>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</si>
  <si>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</si>
  <si>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</si>
  <si>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</si>
  <si>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</si>
  <si>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</si>
  <si>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</si>
  <si>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</si>
  <si>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</si>
  <si>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</si>
  <si>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</si>
  <si>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</si>
  <si>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</si>
  <si>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</si>
  <si>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</si>
  <si>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</si>
  <si>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</si>
  <si>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</si>
  <si>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</si>
  <si>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</si>
  <si>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</si>
  <si>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</si>
  <si>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</si>
  <si>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</si>
  <si>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</si>
  <si>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</si>
  <si>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</si>
  <si>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</si>
  <si>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</si>
  <si>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</si>
  <si>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</si>
  <si>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</si>
  <si>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</si>
  <si>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</si>
  <si>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</si>
  <si>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</si>
  <si>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</si>
  <si>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</si>
  <si>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</si>
  <si>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</si>
  <si>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</si>
  <si>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</si>
  <si>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</si>
  <si>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</si>
  <si>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</si>
  <si>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</si>
  <si>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</si>
  <si>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</si>
  <si>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</si>
  <si>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</si>
  <si>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</si>
  <si>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</si>
  <si>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</si>
  <si>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</si>
  <si>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</si>
  <si>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</si>
  <si>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</si>
  <si>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</si>
  <si>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</si>
  <si>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</si>
  <si>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</si>
  <si>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</si>
  <si>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</si>
  <si>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</si>
  <si>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</si>
  <si>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</si>
  <si>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</si>
  <si>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</si>
  <si>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</si>
  <si>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</si>
  <si>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</si>
  <si>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</si>
  <si>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</si>
  <si>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</si>
  <si>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</si>
  <si>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</si>
  <si>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</si>
  <si>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</si>
  <si>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</si>
  <si>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</si>
  <si>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</si>
  <si>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</si>
  <si>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</si>
  <si>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</si>
  <si>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</si>
  <si>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</si>
  <si>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</si>
  <si>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</si>
  <si>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</si>
  <si>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</si>
  <si>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</si>
  <si>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</si>
  <si>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</si>
  <si>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</si>
  <si>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</si>
  <si>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</si>
  <si>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</si>
  <si>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</si>
  <si>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</si>
  <si>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</si>
  <si>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</si>
  <si>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</si>
  <si>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</si>
  <si>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</si>
  <si>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</si>
  <si>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</si>
  <si>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</si>
  <si>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</si>
  <si>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</si>
  <si>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</si>
  <si>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</si>
  <si>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</si>
  <si>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</si>
  <si>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</si>
  <si>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</si>
  <si>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</si>
  <si>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</si>
  <si>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</si>
  <si>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</si>
  <si>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</si>
  <si>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</si>
  <si>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</si>
  <si>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</si>
  <si>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</si>
  <si>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</si>
  <si>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</si>
  <si>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</si>
  <si>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</si>
  <si>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</si>
  <si>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</si>
  <si>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</si>
  <si>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</si>
  <si>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</si>
  <si>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</si>
  <si>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</si>
  <si>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</si>
  <si>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</si>
  <si>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</si>
  <si>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</si>
  <si>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</si>
  <si>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</si>
  <si>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</si>
  <si>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</si>
  <si>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</si>
  <si>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</si>
  <si>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</si>
  <si>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</si>
  <si>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</si>
  <si>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</si>
  <si>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</si>
  <si>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</si>
  <si>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</si>
  <si>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</si>
  <si>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</si>
  <si>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</si>
  <si>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</si>
  <si>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</si>
  <si>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</si>
  <si>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</si>
  <si>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</si>
  <si>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</si>
  <si>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</si>
  <si>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</si>
  <si>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</si>
  <si>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</si>
  <si>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</si>
  <si>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</si>
  <si>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</si>
  <si>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</si>
  <si>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</si>
  <si>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</si>
  <si>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</si>
  <si>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</si>
  <si>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</si>
  <si>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</si>
  <si>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</si>
  <si>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</si>
  <si>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</si>
  <si>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</si>
  <si>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</si>
  <si>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</si>
  <si>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</si>
  <si>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</si>
  <si>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</si>
  <si>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</si>
  <si>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</si>
  <si>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</si>
  <si>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</si>
  <si>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</si>
  <si>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</si>
  <si>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</si>
  <si>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</si>
  <si>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</si>
  <si>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</si>
  <si>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</si>
  <si>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23.04.2021</t>
  </si>
  <si>
    <t>175-р</t>
  </si>
  <si>
    <t>443099, г.Самара,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</si>
  <si>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</si>
  <si>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</si>
  <si>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</si>
  <si>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</si>
  <si>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</si>
  <si>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</si>
  <si>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</si>
  <si>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t>
  </si>
  <si>
    <t>Тариф на горячую воду в открытой системе теплоснабжения (горячее водоснабжение) (СЦТ - ОАО "Конструкторское бюро автоматических систем")</t>
  </si>
  <si>
    <t>30.06.2021</t>
  </si>
  <si>
    <t>01.07.2021</t>
  </si>
  <si>
    <t>30.06.2022</t>
  </si>
  <si>
    <t>01.07.2022</t>
  </si>
  <si>
    <t>30.06.2023</t>
  </si>
  <si>
    <t>01.07.2023</t>
  </si>
  <si>
    <t>30.06.2024</t>
  </si>
  <si>
    <t>01.07.2024</t>
  </si>
  <si>
    <t>30.06.2025</t>
  </si>
  <si>
    <t>01.07.2025</t>
  </si>
  <si>
    <t>https://portal.eias.ru/Portal/DownloadPage.aspx?type=12&amp;guid=e286bed8-3736-4ed0-bd13-b601609adde6</t>
  </si>
  <si>
    <t>997550001</t>
  </si>
  <si>
    <t>17.05.2021 19:18:45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</si>
</sst>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0" xfId="54" applyFont="1" applyFill="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86</xdr:col>
      <xdr:colOff>38100</xdr:colOff>
      <xdr:row>28</xdr:row>
      <xdr:rowOff>0</xdr:rowOff>
    </xdr:from>
    <xdr:to>
      <xdr:col>86</xdr:col>
      <xdr:colOff>228600</xdr:colOff>
      <xdr:row>28</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37299900" y="4591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86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37261800" y="325755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86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37261800" y="325755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45</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1458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6" t="s">
        <v>716</v>
      </c>
      <c r="M5" s="1296"/>
      <c r="N5" s="1296"/>
      <c r="O5" s="1296"/>
      <c r="P5" s="1296"/>
      <c r="Q5" s="1296"/>
      <c r="R5" s="1296"/>
      <c r="S5" s="1296"/>
      <c r="T5" s="1296"/>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550"/>
      <c r="V9" s="550"/>
      <c r="W9" s="488"/>
      <c r="X9" s="558"/>
      <c r="Y9" s="558"/>
      <c r="Z9" s="558"/>
      <c r="AA9" s="558"/>
      <c r="AB9" s="558"/>
      <c r="AC9" s="558"/>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c r="AC11" s="558"/>
    </row>
    <row r="12" spans="1:29">
      <c r="J12" s="498"/>
      <c r="K12" s="498"/>
      <c r="L12" s="493"/>
      <c r="M12" s="493"/>
      <c r="N12" s="471"/>
      <c r="O12" s="1304"/>
      <c r="P12" s="1304"/>
      <c r="Q12" s="1304"/>
      <c r="R12" s="1304"/>
      <c r="S12" s="1304"/>
      <c r="T12" s="1304"/>
      <c r="U12" s="1304"/>
    </row>
    <row r="13" spans="1:29">
      <c r="J13" s="498"/>
      <c r="K13" s="498"/>
      <c r="L13" s="1229" t="s">
        <v>444</v>
      </c>
      <c r="M13" s="1229"/>
      <c r="N13" s="1229"/>
      <c r="O13" s="1229"/>
      <c r="P13" s="1229"/>
      <c r="Q13" s="1229"/>
      <c r="R13" s="1229"/>
      <c r="S13" s="1229"/>
      <c r="T13" s="1229"/>
      <c r="U13" s="1229"/>
      <c r="V13" s="1229"/>
      <c r="W13" s="1229" t="s">
        <v>445</v>
      </c>
    </row>
    <row r="14" spans="1:29" ht="14.25" customHeight="1">
      <c r="J14" s="498"/>
      <c r="K14" s="498"/>
      <c r="L14" s="1310" t="s">
        <v>90</v>
      </c>
      <c r="M14" s="1310" t="s">
        <v>601</v>
      </c>
      <c r="N14" s="629"/>
      <c r="O14" s="1311" t="s">
        <v>603</v>
      </c>
      <c r="P14" s="1312"/>
      <c r="Q14" s="1312"/>
      <c r="R14" s="1312"/>
      <c r="S14" s="1312"/>
      <c r="T14" s="1313"/>
      <c r="U14" s="1293" t="s">
        <v>338</v>
      </c>
      <c r="V14" s="1307" t="s">
        <v>273</v>
      </c>
      <c r="W14" s="1229"/>
    </row>
    <row r="15" spans="1:29" ht="14.25" customHeight="1">
      <c r="J15" s="498"/>
      <c r="K15" s="498"/>
      <c r="L15" s="1310"/>
      <c r="M15" s="1310"/>
      <c r="N15" s="630"/>
      <c r="O15" s="1316" t="s">
        <v>577</v>
      </c>
      <c r="P15" s="1314" t="s">
        <v>269</v>
      </c>
      <c r="Q15" s="1315"/>
      <c r="R15" s="1290" t="s">
        <v>614</v>
      </c>
      <c r="S15" s="1291"/>
      <c r="T15" s="1292"/>
      <c r="U15" s="1294"/>
      <c r="V15" s="1308"/>
      <c r="W15" s="1229"/>
    </row>
    <row r="16" spans="1:29" ht="33.75" customHeight="1">
      <c r="J16" s="498"/>
      <c r="K16" s="498"/>
      <c r="L16" s="1310"/>
      <c r="M16" s="1310"/>
      <c r="N16" s="631"/>
      <c r="O16" s="1317"/>
      <c r="P16" s="504" t="s">
        <v>578</v>
      </c>
      <c r="Q16" s="504" t="s">
        <v>6</v>
      </c>
      <c r="R16" s="505" t="s">
        <v>272</v>
      </c>
      <c r="S16" s="1305" t="s">
        <v>271</v>
      </c>
      <c r="T16" s="1306"/>
      <c r="U16" s="1295"/>
      <c r="V16" s="1309"/>
      <c r="W16" s="1229"/>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9" ht="22.5">
      <c r="A18" s="1281">
        <v>1</v>
      </c>
      <c r="B18" s="812"/>
      <c r="C18" s="812"/>
      <c r="D18" s="812"/>
      <c r="E18" s="813"/>
      <c r="F18" s="814"/>
      <c r="G18" s="814"/>
      <c r="H18" s="814"/>
      <c r="I18" s="815"/>
      <c r="J18" s="810"/>
      <c r="K18" s="817"/>
      <c r="L18" s="561">
        <f>mergeValue(A18)</f>
        <v>1</v>
      </c>
      <c r="M18" s="609" t="s">
        <v>19</v>
      </c>
      <c r="N18" s="614"/>
      <c r="O18" s="1282"/>
      <c r="P18" s="1282"/>
      <c r="Q18" s="1282"/>
      <c r="R18" s="1282"/>
      <c r="S18" s="1282"/>
      <c r="T18" s="1282"/>
      <c r="U18" s="1282"/>
      <c r="V18" s="1282"/>
      <c r="W18" s="1125" t="s">
        <v>717</v>
      </c>
      <c r="Y18" s="557"/>
      <c r="Z18" s="557" t="str">
        <f t="shared" ref="Z18:Z31" si="0">IF(M18="","",M18 )</f>
        <v>Наименование тарифа</v>
      </c>
      <c r="AA18" s="557"/>
      <c r="AB18" s="557"/>
      <c r="AC18" s="557"/>
    </row>
    <row r="19" spans="1:29" ht="22.5">
      <c r="A19" s="1281"/>
      <c r="B19" s="1281">
        <v>1</v>
      </c>
      <c r="C19" s="812"/>
      <c r="D19" s="812"/>
      <c r="E19" s="814"/>
      <c r="F19" s="814"/>
      <c r="G19" s="814"/>
      <c r="H19" s="814"/>
      <c r="I19" s="809"/>
      <c r="J19" s="808"/>
      <c r="K19" s="811"/>
      <c r="L19" s="561" t="str">
        <f>mergeValue(A19) &amp;"."&amp; mergeValue(B19)</f>
        <v>1.1</v>
      </c>
      <c r="M19" s="515" t="s">
        <v>15</v>
      </c>
      <c r="N19" s="614"/>
      <c r="O19" s="1282"/>
      <c r="P19" s="1282"/>
      <c r="Q19" s="1282"/>
      <c r="R19" s="1282"/>
      <c r="S19" s="1282"/>
      <c r="T19" s="1282"/>
      <c r="U19" s="1282"/>
      <c r="V19" s="1282"/>
      <c r="W19" s="1125" t="s">
        <v>458</v>
      </c>
      <c r="Y19" s="557"/>
      <c r="Z19" s="557" t="str">
        <f t="shared" si="0"/>
        <v>Территория действия тарифа</v>
      </c>
      <c r="AA19" s="557"/>
      <c r="AB19" s="557"/>
      <c r="AC19" s="557"/>
    </row>
    <row r="20" spans="1:29" ht="22.5">
      <c r="A20" s="1281"/>
      <c r="B20" s="1281"/>
      <c r="C20" s="1281">
        <v>1</v>
      </c>
      <c r="D20" s="812"/>
      <c r="E20" s="814"/>
      <c r="F20" s="814"/>
      <c r="G20" s="814"/>
      <c r="H20" s="814"/>
      <c r="I20" s="816"/>
      <c r="J20" s="808"/>
      <c r="K20" s="811"/>
      <c r="L20" s="561" t="str">
        <f>mergeValue(A20) &amp;"."&amp; mergeValue(B20)&amp;"."&amp; mergeValue(C20)</f>
        <v>1.1.1</v>
      </c>
      <c r="M20" s="516" t="s">
        <v>7</v>
      </c>
      <c r="N20" s="614"/>
      <c r="O20" s="1282"/>
      <c r="P20" s="1282"/>
      <c r="Q20" s="1282"/>
      <c r="R20" s="1282"/>
      <c r="S20" s="1282"/>
      <c r="T20" s="1282"/>
      <c r="U20" s="1282"/>
      <c r="V20" s="1282"/>
      <c r="W20" s="1125" t="s">
        <v>599</v>
      </c>
      <c r="Y20" s="557"/>
      <c r="Z20" s="557" t="str">
        <f t="shared" si="0"/>
        <v xml:space="preserve">Наименование системы теплоснабжения </v>
      </c>
      <c r="AA20" s="557"/>
      <c r="AB20" s="557"/>
      <c r="AC20" s="557"/>
    </row>
    <row r="21" spans="1:29" ht="22.5">
      <c r="A21" s="1281"/>
      <c r="B21" s="1281"/>
      <c r="C21" s="1281"/>
      <c r="D21" s="1281">
        <v>1</v>
      </c>
      <c r="E21" s="814"/>
      <c r="F21" s="814"/>
      <c r="G21" s="814"/>
      <c r="H21" s="814"/>
      <c r="I21" s="816"/>
      <c r="J21" s="808"/>
      <c r="K21" s="811"/>
      <c r="L21" s="561" t="str">
        <f>mergeValue(A21) &amp;"."&amp; mergeValue(B21)&amp;"."&amp; mergeValue(C21)&amp;"."&amp; mergeValue(D21)</f>
        <v>1.1.1.1</v>
      </c>
      <c r="M21" s="517" t="s">
        <v>21</v>
      </c>
      <c r="N21" s="614"/>
      <c r="O21" s="1282"/>
      <c r="P21" s="1282"/>
      <c r="Q21" s="1282"/>
      <c r="R21" s="1282"/>
      <c r="S21" s="1282"/>
      <c r="T21" s="1282"/>
      <c r="U21" s="1282"/>
      <c r="V21" s="1282"/>
      <c r="W21" s="1125" t="s">
        <v>600</v>
      </c>
      <c r="Y21" s="557"/>
      <c r="Z21" s="557" t="str">
        <f t="shared" si="0"/>
        <v xml:space="preserve">Источник тепловой энергии  </v>
      </c>
      <c r="AA21" s="557"/>
      <c r="AB21" s="557"/>
      <c r="AC21" s="557"/>
    </row>
    <row r="22" spans="1:29" ht="78.75">
      <c r="A22" s="1281"/>
      <c r="B22" s="1281"/>
      <c r="C22" s="1281"/>
      <c r="D22" s="1281"/>
      <c r="E22" s="1281">
        <v>1</v>
      </c>
      <c r="F22" s="814"/>
      <c r="G22" s="814"/>
      <c r="H22" s="812">
        <v>1</v>
      </c>
      <c r="I22" s="1281">
        <v>1</v>
      </c>
      <c r="J22" s="814"/>
      <c r="K22" s="819"/>
      <c r="L22" s="561"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1"/>
      <c r="B23" s="1281"/>
      <c r="C23" s="1281"/>
      <c r="D23" s="1281"/>
      <c r="E23" s="1281"/>
      <c r="F23" s="1281">
        <v>1</v>
      </c>
      <c r="G23" s="812"/>
      <c r="H23" s="812"/>
      <c r="I23" s="1281"/>
      <c r="J23" s="1281">
        <v>1</v>
      </c>
      <c r="K23" s="820"/>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557"/>
      <c r="Z23" s="557" t="str">
        <f t="shared" si="0"/>
        <v>Группа потребителей</v>
      </c>
      <c r="AA23" s="557"/>
      <c r="AB23" s="557"/>
      <c r="AC23" s="557"/>
    </row>
    <row r="24" spans="1:29" ht="122.1" customHeight="1">
      <c r="A24" s="1281"/>
      <c r="B24" s="1281"/>
      <c r="C24" s="1281"/>
      <c r="D24" s="1281"/>
      <c r="E24" s="1281"/>
      <c r="F24" s="1281"/>
      <c r="G24" s="812">
        <v>1</v>
      </c>
      <c r="H24" s="812"/>
      <c r="I24" s="1281"/>
      <c r="J24" s="1281"/>
      <c r="K24" s="820">
        <v>1</v>
      </c>
      <c r="L24" s="561" t="str">
        <f>mergeValue(A24) &amp;"."&amp; mergeValue(B24)&amp;"."&amp; mergeValue(C24)&amp;"."&amp; mergeValue(D24)&amp;"."&amp; mergeValue(E24)&amp;"."&amp; mergeValue(F24)&amp;"."&amp; mergeValue(G24)</f>
        <v>1.1.1.1.1.1.1</v>
      </c>
      <c r="M24" s="1084"/>
      <c r="N24" s="614"/>
      <c r="O24" s="531"/>
      <c r="P24" s="531"/>
      <c r="Q24" s="1034"/>
      <c r="R24" s="1288"/>
      <c r="S24" s="1289" t="s">
        <v>82</v>
      </c>
      <c r="T24" s="1288"/>
      <c r="U24" s="1289" t="s">
        <v>83</v>
      </c>
      <c r="V24" s="531"/>
      <c r="W24" s="1299" t="s">
        <v>720</v>
      </c>
      <c r="X24" s="553" t="str">
        <f>strCheckDate(O25:V25)</f>
        <v/>
      </c>
      <c r="Y24" s="557"/>
      <c r="Z24" s="557" t="str">
        <f t="shared" si="0"/>
        <v/>
      </c>
      <c r="AA24" s="557"/>
      <c r="AB24" s="557"/>
      <c r="AC24" s="557"/>
    </row>
    <row r="25" spans="1:29" ht="11.25" hidden="1">
      <c r="A25" s="1281"/>
      <c r="B25" s="1281"/>
      <c r="C25" s="1281"/>
      <c r="D25" s="1281"/>
      <c r="E25" s="1281"/>
      <c r="F25" s="1281"/>
      <c r="G25" s="812"/>
      <c r="H25" s="812"/>
      <c r="I25" s="1281"/>
      <c r="J25" s="1281"/>
      <c r="K25" s="820"/>
      <c r="L25" s="568"/>
      <c r="M25" s="614"/>
      <c r="N25" s="614"/>
      <c r="O25" s="531"/>
      <c r="P25" s="531"/>
      <c r="Q25" s="552" t="str">
        <f>R24 &amp; "-" &amp; T24</f>
        <v>-</v>
      </c>
      <c r="R25" s="1288"/>
      <c r="S25" s="1289"/>
      <c r="T25" s="1288"/>
      <c r="U25" s="1289"/>
      <c r="V25" s="531"/>
      <c r="W25" s="1300"/>
      <c r="Y25" s="557"/>
      <c r="Z25" s="557" t="str">
        <f t="shared" si="0"/>
        <v/>
      </c>
      <c r="AA25" s="557"/>
      <c r="AB25" s="557"/>
      <c r="AC25" s="557"/>
    </row>
    <row r="26" spans="1:29" ht="15" customHeight="1">
      <c r="A26" s="1281"/>
      <c r="B26" s="1281"/>
      <c r="C26" s="1281"/>
      <c r="D26" s="1281"/>
      <c r="E26" s="1281"/>
      <c r="F26" s="1281"/>
      <c r="G26" s="814"/>
      <c r="H26" s="812"/>
      <c r="I26" s="1281"/>
      <c r="J26" s="1281"/>
      <c r="K26" s="819"/>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c r="AC26" s="557"/>
    </row>
    <row r="27" spans="1:29" ht="15" customHeight="1">
      <c r="A27" s="1281"/>
      <c r="B27" s="1281"/>
      <c r="C27" s="1281"/>
      <c r="D27" s="1281"/>
      <c r="E27" s="1281"/>
      <c r="F27" s="814"/>
      <c r="G27" s="814"/>
      <c r="H27" s="812"/>
      <c r="I27" s="1281"/>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1"/>
      <c r="B28" s="1281"/>
      <c r="C28" s="1281"/>
      <c r="D28" s="1281"/>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1"/>
      <c r="B29" s="1281"/>
      <c r="C29" s="1281"/>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1"/>
      <c r="B30" s="1281"/>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1"/>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5" t="s">
        <v>469</v>
      </c>
      <c r="G2" s="1276"/>
      <c r="H2" s="1277"/>
      <c r="I2" s="756"/>
    </row>
    <row r="3" spans="1:20" ht="3" customHeight="1"/>
    <row r="4" spans="1:20" s="954" customFormat="1" ht="11.25">
      <c r="A4" s="960"/>
      <c r="B4" s="960"/>
      <c r="C4" s="960"/>
      <c r="D4" s="960"/>
      <c r="F4" s="1229" t="s">
        <v>444</v>
      </c>
      <c r="G4" s="1229"/>
      <c r="H4" s="1229"/>
      <c r="I4" s="1278"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8"/>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28.04.2021</v>
      </c>
      <c r="I7" s="766" t="s">
        <v>471</v>
      </c>
      <c r="J7" s="583"/>
      <c r="K7" s="960"/>
      <c r="L7" s="960"/>
      <c r="M7" s="960"/>
      <c r="N7" s="960"/>
      <c r="O7" s="960"/>
      <c r="P7" s="960"/>
      <c r="Q7" s="960"/>
      <c r="R7" s="960"/>
      <c r="S7" s="960"/>
      <c r="T7" s="960"/>
    </row>
    <row r="8" spans="1:20" s="954" customFormat="1" ht="45">
      <c r="A8" s="1279">
        <v>1</v>
      </c>
      <c r="B8" s="960"/>
      <c r="C8" s="960"/>
      <c r="D8" s="960"/>
      <c r="F8" s="976" t="str">
        <f>"2." &amp;mergeValue(A8)</f>
        <v>2.1</v>
      </c>
      <c r="G8" s="765" t="s">
        <v>472</v>
      </c>
      <c r="H8" s="974"/>
      <c r="I8" s="766" t="s">
        <v>567</v>
      </c>
      <c r="J8" s="583"/>
      <c r="K8" s="960"/>
      <c r="L8" s="960"/>
      <c r="M8" s="960"/>
      <c r="N8" s="960"/>
      <c r="O8" s="960"/>
      <c r="P8" s="960"/>
      <c r="Q8" s="960"/>
      <c r="R8" s="960"/>
      <c r="S8" s="960"/>
      <c r="T8" s="960"/>
    </row>
    <row r="9" spans="1:20" s="954" customFormat="1" ht="22.5">
      <c r="A9" s="1279"/>
      <c r="B9" s="960"/>
      <c r="C9" s="960"/>
      <c r="D9" s="960"/>
      <c r="F9" s="976" t="str">
        <f>"3." &amp;mergeValue(A9)</f>
        <v>3.1</v>
      </c>
      <c r="G9" s="765" t="s">
        <v>473</v>
      </c>
      <c r="H9" s="974"/>
      <c r="I9" s="766" t="s">
        <v>565</v>
      </c>
      <c r="J9" s="583"/>
      <c r="K9" s="960"/>
      <c r="L9" s="960"/>
      <c r="M9" s="960"/>
      <c r="N9" s="960"/>
      <c r="O9" s="960"/>
      <c r="P9" s="960"/>
      <c r="Q9" s="960"/>
      <c r="R9" s="960"/>
      <c r="S9" s="960"/>
      <c r="T9" s="960"/>
    </row>
    <row r="10" spans="1:20" s="954" customFormat="1" ht="22.5">
      <c r="A10" s="1279"/>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79"/>
      <c r="B11" s="1279">
        <v>1</v>
      </c>
      <c r="C11" s="970"/>
      <c r="D11" s="970"/>
      <c r="F11" s="976" t="str">
        <f>"4."&amp;mergeValue(A11) &amp;"."&amp;mergeValue(B11)</f>
        <v>4.1.1</v>
      </c>
      <c r="G11" s="777" t="s">
        <v>569</v>
      </c>
      <c r="H11" s="974" t="str">
        <f>IF(region_name="","",region_name)</f>
        <v>Самарская область</v>
      </c>
      <c r="I11" s="766" t="s">
        <v>477</v>
      </c>
      <c r="J11" s="583"/>
      <c r="K11" s="960"/>
      <c r="L11" s="960"/>
      <c r="M11" s="960"/>
      <c r="N11" s="960"/>
      <c r="O11" s="960"/>
      <c r="P11" s="960"/>
      <c r="Q11" s="960"/>
      <c r="R11" s="960"/>
      <c r="S11" s="960"/>
      <c r="T11" s="960"/>
    </row>
    <row r="12" spans="1:20" s="954" customFormat="1" ht="22.5">
      <c r="A12" s="1279"/>
      <c r="B12" s="1279"/>
      <c r="C12" s="1279">
        <v>1</v>
      </c>
      <c r="D12" s="970"/>
      <c r="F12" s="976" t="str">
        <f>"4."&amp;mergeValue(A12) &amp;"."&amp;mergeValue(B12)&amp;"."&amp;mergeValue(C12)</f>
        <v>4.1.1.1</v>
      </c>
      <c r="G12" s="767" t="s">
        <v>475</v>
      </c>
      <c r="H12" s="974"/>
      <c r="I12" s="766" t="s">
        <v>478</v>
      </c>
      <c r="J12" s="583"/>
      <c r="K12" s="960"/>
      <c r="L12" s="960"/>
      <c r="M12" s="960"/>
      <c r="N12" s="960"/>
      <c r="O12" s="960"/>
      <c r="P12" s="960"/>
      <c r="Q12" s="960"/>
      <c r="R12" s="960"/>
      <c r="S12" s="960"/>
      <c r="T12" s="960"/>
    </row>
    <row r="13" spans="1:20" s="954" customFormat="1" ht="39" customHeight="1">
      <c r="A13" s="1279"/>
      <c r="B13" s="1279"/>
      <c r="C13" s="1279"/>
      <c r="D13" s="970">
        <v>1</v>
      </c>
      <c r="F13" s="976" t="str">
        <f>"4."&amp;mergeValue(A13) &amp;"."&amp;mergeValue(B13)&amp;"."&amp;mergeValue(C13)&amp;"."&amp;mergeValue(D13)</f>
        <v>4.1.1.1.1</v>
      </c>
      <c r="G13" s="768" t="s">
        <v>476</v>
      </c>
      <c r="H13" s="974"/>
      <c r="I13" s="1280" t="s">
        <v>568</v>
      </c>
      <c r="J13" s="583"/>
      <c r="K13" s="960"/>
      <c r="L13" s="960"/>
      <c r="M13" s="960"/>
      <c r="N13" s="960"/>
      <c r="O13" s="960"/>
      <c r="P13" s="960"/>
      <c r="Q13" s="960"/>
      <c r="R13" s="960"/>
      <c r="S13" s="960"/>
      <c r="T13" s="960"/>
    </row>
    <row r="14" spans="1:20" s="954" customFormat="1" ht="18.75">
      <c r="A14" s="1279"/>
      <c r="B14" s="1279"/>
      <c r="C14" s="1279"/>
      <c r="D14" s="970"/>
      <c r="F14" s="769"/>
      <c r="G14" s="947" t="s">
        <v>4</v>
      </c>
      <c r="H14" s="592"/>
      <c r="I14" s="1280"/>
      <c r="J14" s="583"/>
      <c r="K14" s="960"/>
      <c r="L14" s="960"/>
      <c r="M14" s="960"/>
      <c r="N14" s="960"/>
      <c r="O14" s="960"/>
      <c r="P14" s="960"/>
      <c r="Q14" s="960"/>
      <c r="R14" s="960"/>
      <c r="S14" s="960"/>
      <c r="T14" s="960"/>
    </row>
    <row r="15" spans="1:20" s="954" customFormat="1" ht="18.75">
      <c r="A15" s="1279"/>
      <c r="B15" s="1279"/>
      <c r="C15" s="970"/>
      <c r="D15" s="970"/>
      <c r="F15" s="602"/>
      <c r="G15" s="545" t="s">
        <v>400</v>
      </c>
      <c r="H15" s="603"/>
      <c r="I15" s="604"/>
      <c r="J15" s="583"/>
      <c r="K15" s="960"/>
      <c r="L15" s="960"/>
      <c r="M15" s="960"/>
      <c r="N15" s="960"/>
      <c r="O15" s="960"/>
      <c r="P15" s="960"/>
      <c r="Q15" s="960"/>
      <c r="R15" s="960"/>
      <c r="S15" s="960"/>
      <c r="T15" s="960"/>
    </row>
    <row r="16" spans="1:20" s="954" customFormat="1" ht="18.75">
      <c r="A16" s="1279"/>
      <c r="B16" s="960"/>
      <c r="C16" s="960"/>
      <c r="D16" s="960"/>
      <c r="F16" s="769"/>
      <c r="G16" s="695" t="s">
        <v>482</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481</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296" t="s">
        <v>716</v>
      </c>
      <c r="M5" s="1296"/>
      <c r="N5" s="1296"/>
      <c r="O5" s="1296"/>
      <c r="P5" s="1296"/>
      <c r="Q5" s="1296"/>
      <c r="R5" s="1296"/>
      <c r="S5" s="1296"/>
      <c r="T5" s="1296"/>
      <c r="U5" s="632"/>
    </row>
    <row r="6" spans="1:34" ht="3" customHeight="1">
      <c r="J6" s="942"/>
      <c r="K6" s="942"/>
      <c r="L6" s="938"/>
      <c r="M6" s="938"/>
      <c r="N6" s="938"/>
      <c r="O6" s="717"/>
      <c r="P6" s="717"/>
      <c r="Q6" s="717"/>
      <c r="R6" s="717"/>
      <c r="S6" s="717"/>
      <c r="T6" s="717"/>
      <c r="U6" s="717"/>
      <c r="V6" s="945"/>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729"/>
      <c r="V9" s="729"/>
      <c r="W9" s="488"/>
      <c r="X9" s="960"/>
      <c r="Y9" s="960"/>
      <c r="Z9" s="960"/>
      <c r="AA9" s="960"/>
      <c r="AB9" s="960"/>
      <c r="AC9" s="960"/>
      <c r="AD9" s="960"/>
      <c r="AE9" s="960"/>
      <c r="AF9" s="960"/>
      <c r="AG9" s="960"/>
      <c r="AH9" s="960"/>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954" customFormat="1" ht="11.25" hidden="1">
      <c r="A11" s="960"/>
      <c r="B11" s="960"/>
      <c r="C11" s="960"/>
      <c r="D11" s="960"/>
      <c r="E11" s="960"/>
      <c r="F11" s="960"/>
      <c r="G11" s="960"/>
      <c r="H11" s="960"/>
      <c r="L11" s="1297"/>
      <c r="M11" s="1297"/>
      <c r="N11" s="971"/>
      <c r="O11" s="729"/>
      <c r="P11" s="729"/>
      <c r="Q11" s="729"/>
      <c r="R11" s="729"/>
      <c r="S11" s="729"/>
      <c r="T11" s="729"/>
      <c r="U11" s="958" t="s">
        <v>370</v>
      </c>
      <c r="X11" s="960"/>
      <c r="Y11" s="960"/>
      <c r="Z11" s="960"/>
      <c r="AA11" s="960"/>
      <c r="AB11" s="960"/>
      <c r="AC11" s="960"/>
      <c r="AD11" s="960"/>
      <c r="AE11" s="960"/>
      <c r="AF11" s="960"/>
      <c r="AG11" s="960"/>
      <c r="AH11" s="960"/>
    </row>
    <row r="12" spans="1:34">
      <c r="J12" s="942"/>
      <c r="K12" s="942"/>
      <c r="L12" s="938"/>
      <c r="M12" s="938"/>
      <c r="N12" s="471"/>
      <c r="O12" s="1304"/>
      <c r="P12" s="1304"/>
      <c r="Q12" s="1304"/>
      <c r="R12" s="1304"/>
      <c r="S12" s="1304"/>
      <c r="T12" s="1304"/>
      <c r="U12" s="1304"/>
    </row>
    <row r="13" spans="1:34">
      <c r="J13" s="942"/>
      <c r="K13" s="942"/>
      <c r="L13" s="1229" t="s">
        <v>444</v>
      </c>
      <c r="M13" s="1229"/>
      <c r="N13" s="1229"/>
      <c r="O13" s="1229"/>
      <c r="P13" s="1229"/>
      <c r="Q13" s="1229"/>
      <c r="R13" s="1229"/>
      <c r="S13" s="1229"/>
      <c r="T13" s="1229"/>
      <c r="U13" s="1229"/>
      <c r="V13" s="1229"/>
      <c r="W13" s="1229" t="s">
        <v>445</v>
      </c>
    </row>
    <row r="14" spans="1:34" ht="14.25" customHeight="1">
      <c r="J14" s="942"/>
      <c r="K14" s="942"/>
      <c r="L14" s="1310" t="s">
        <v>90</v>
      </c>
      <c r="M14" s="1310" t="s">
        <v>601</v>
      </c>
      <c r="N14" s="629"/>
      <c r="O14" s="1311" t="s">
        <v>603</v>
      </c>
      <c r="P14" s="1312"/>
      <c r="Q14" s="1312"/>
      <c r="R14" s="1312"/>
      <c r="S14" s="1312"/>
      <c r="T14" s="1313"/>
      <c r="U14" s="1293" t="s">
        <v>338</v>
      </c>
      <c r="V14" s="1307" t="s">
        <v>273</v>
      </c>
      <c r="W14" s="1229"/>
    </row>
    <row r="15" spans="1:34" ht="14.25" customHeight="1">
      <c r="J15" s="942"/>
      <c r="K15" s="942"/>
      <c r="L15" s="1310"/>
      <c r="M15" s="1310"/>
      <c r="N15" s="630"/>
      <c r="O15" s="1316" t="s">
        <v>577</v>
      </c>
      <c r="P15" s="1314" t="s">
        <v>269</v>
      </c>
      <c r="Q15" s="1315"/>
      <c r="R15" s="1290" t="s">
        <v>614</v>
      </c>
      <c r="S15" s="1291"/>
      <c r="T15" s="1292"/>
      <c r="U15" s="1294"/>
      <c r="V15" s="1308"/>
      <c r="W15" s="1229"/>
    </row>
    <row r="16" spans="1:34" ht="33.75" customHeight="1">
      <c r="J16" s="942"/>
      <c r="K16" s="942"/>
      <c r="L16" s="1310"/>
      <c r="M16" s="1310"/>
      <c r="N16" s="631"/>
      <c r="O16" s="1317"/>
      <c r="P16" s="718" t="s">
        <v>578</v>
      </c>
      <c r="Q16" s="718" t="s">
        <v>6</v>
      </c>
      <c r="R16" s="975" t="s">
        <v>272</v>
      </c>
      <c r="S16" s="1305" t="s">
        <v>271</v>
      </c>
      <c r="T16" s="1306"/>
      <c r="U16" s="1295"/>
      <c r="V16" s="1309"/>
      <c r="W16" s="1229"/>
    </row>
    <row r="17" spans="1:36">
      <c r="J17" s="942"/>
      <c r="K17" s="537">
        <v>1</v>
      </c>
      <c r="L17" s="615" t="s">
        <v>91</v>
      </c>
      <c r="M17" s="615" t="s">
        <v>47</v>
      </c>
      <c r="N17" s="617" t="str">
        <f ca="1">OFFSET(N17,0,-1)</f>
        <v>2</v>
      </c>
      <c r="O17" s="972">
        <f ca="1">OFFSET(O17,0,-1)+1</f>
        <v>3</v>
      </c>
      <c r="P17" s="972">
        <f ca="1">OFFSET(P17,0,-1)+1</f>
        <v>4</v>
      </c>
      <c r="Q17" s="972">
        <f ca="1">OFFSET(Q17,0,-1)+1</f>
        <v>5</v>
      </c>
      <c r="R17" s="972">
        <f ca="1">OFFSET(R17,0,-1)+1</f>
        <v>6</v>
      </c>
      <c r="S17" s="1298">
        <f ca="1">OFFSET(S17,0,-1)+1</f>
        <v>7</v>
      </c>
      <c r="T17" s="1298"/>
      <c r="U17" s="972">
        <f ca="1">OFFSET(U17,0,-2)+1</f>
        <v>8</v>
      </c>
      <c r="V17" s="617">
        <f ca="1">OFFSET(V17,0,-1)</f>
        <v>8</v>
      </c>
      <c r="W17" s="972">
        <f ca="1">OFFSET(W17,0,-1)+1</f>
        <v>9</v>
      </c>
    </row>
    <row r="18" spans="1:36" ht="22.5">
      <c r="A18" s="1281">
        <v>1</v>
      </c>
      <c r="B18" s="962"/>
      <c r="C18" s="962"/>
      <c r="D18" s="962"/>
      <c r="E18" s="928"/>
      <c r="F18" s="973"/>
      <c r="G18" s="973"/>
      <c r="H18" s="973"/>
      <c r="I18" s="930"/>
      <c r="J18" s="926"/>
      <c r="K18" s="910"/>
      <c r="L18" s="977">
        <f>mergeValue(A18)</f>
        <v>1</v>
      </c>
      <c r="M18" s="609" t="s">
        <v>19</v>
      </c>
      <c r="N18" s="614"/>
      <c r="O18" s="1282"/>
      <c r="P18" s="1282"/>
      <c r="Q18" s="1282"/>
      <c r="R18" s="1282"/>
      <c r="S18" s="1282"/>
      <c r="T18" s="1282"/>
      <c r="U18" s="1282"/>
      <c r="V18" s="1282"/>
      <c r="W18" s="1125" t="s">
        <v>717</v>
      </c>
      <c r="Y18" s="776"/>
      <c r="Z18" s="776" t="str">
        <f t="shared" ref="Z18:Z31" si="0">IF(M18="","",M18 )</f>
        <v>Наименование тарифа</v>
      </c>
      <c r="AA18" s="776"/>
      <c r="AB18" s="776"/>
      <c r="AC18" s="776"/>
      <c r="AI18" s="955"/>
      <c r="AJ18" s="955"/>
    </row>
    <row r="19" spans="1:36" ht="22.5">
      <c r="A19" s="1281"/>
      <c r="B19" s="1281">
        <v>1</v>
      </c>
      <c r="C19" s="962"/>
      <c r="D19" s="962"/>
      <c r="E19" s="973"/>
      <c r="F19" s="973"/>
      <c r="G19" s="973"/>
      <c r="H19" s="973"/>
      <c r="I19" s="968"/>
      <c r="J19" s="901"/>
      <c r="K19" s="904"/>
      <c r="L19" s="977" t="str">
        <f>mergeValue(A19) &amp;"."&amp; mergeValue(B19)</f>
        <v>1.1</v>
      </c>
      <c r="M19" s="657" t="s">
        <v>15</v>
      </c>
      <c r="N19" s="614"/>
      <c r="O19" s="1282"/>
      <c r="P19" s="1282"/>
      <c r="Q19" s="1282"/>
      <c r="R19" s="1282"/>
      <c r="S19" s="1282"/>
      <c r="T19" s="1282"/>
      <c r="U19" s="1282"/>
      <c r="V19" s="1282"/>
      <c r="W19" s="1125" t="s">
        <v>458</v>
      </c>
      <c r="Y19" s="776"/>
      <c r="Z19" s="776" t="str">
        <f t="shared" si="0"/>
        <v>Территория действия тарифа</v>
      </c>
      <c r="AA19" s="776"/>
      <c r="AB19" s="776"/>
      <c r="AC19" s="776"/>
      <c r="AI19" s="955"/>
      <c r="AJ19" s="955"/>
    </row>
    <row r="20" spans="1:36" ht="22.5">
      <c r="A20" s="1281"/>
      <c r="B20" s="1281"/>
      <c r="C20" s="1281">
        <v>1</v>
      </c>
      <c r="D20" s="962"/>
      <c r="E20" s="973"/>
      <c r="F20" s="973"/>
      <c r="G20" s="973"/>
      <c r="H20" s="973"/>
      <c r="I20" s="909"/>
      <c r="J20" s="901"/>
      <c r="K20" s="904"/>
      <c r="L20" s="977" t="str">
        <f>mergeValue(A20) &amp;"."&amp; mergeValue(B20)&amp;"."&amp; mergeValue(C20)</f>
        <v>1.1.1</v>
      </c>
      <c r="M20" s="658" t="s">
        <v>7</v>
      </c>
      <c r="N20" s="614"/>
      <c r="O20" s="1282"/>
      <c r="P20" s="1282"/>
      <c r="Q20" s="1282"/>
      <c r="R20" s="1282"/>
      <c r="S20" s="1282"/>
      <c r="T20" s="1282"/>
      <c r="U20" s="1282"/>
      <c r="V20" s="1282"/>
      <c r="W20" s="1125" t="s">
        <v>599</v>
      </c>
      <c r="Y20" s="776"/>
      <c r="Z20" s="776" t="str">
        <f t="shared" si="0"/>
        <v xml:space="preserve">Наименование системы теплоснабжения </v>
      </c>
      <c r="AA20" s="776"/>
      <c r="AB20" s="776"/>
      <c r="AC20" s="776"/>
      <c r="AI20" s="955"/>
      <c r="AJ20" s="955"/>
    </row>
    <row r="21" spans="1:36" ht="22.5">
      <c r="A21" s="1281"/>
      <c r="B21" s="1281"/>
      <c r="C21" s="1281"/>
      <c r="D21" s="1281">
        <v>1</v>
      </c>
      <c r="E21" s="973"/>
      <c r="F21" s="973"/>
      <c r="G21" s="973"/>
      <c r="H21" s="973"/>
      <c r="I21" s="909"/>
      <c r="J21" s="901"/>
      <c r="K21" s="904"/>
      <c r="L21" s="977" t="str">
        <f>mergeValue(A21) &amp;"."&amp; mergeValue(B21)&amp;"."&amp; mergeValue(C21)&amp;"."&amp; mergeValue(D21)</f>
        <v>1.1.1.1</v>
      </c>
      <c r="M21" s="659" t="s">
        <v>21</v>
      </c>
      <c r="N21" s="614"/>
      <c r="O21" s="1282"/>
      <c r="P21" s="1282"/>
      <c r="Q21" s="1282"/>
      <c r="R21" s="1282"/>
      <c r="S21" s="1282"/>
      <c r="T21" s="1282"/>
      <c r="U21" s="1282"/>
      <c r="V21" s="1282"/>
      <c r="W21" s="1125" t="s">
        <v>600</v>
      </c>
      <c r="Y21" s="776"/>
      <c r="Z21" s="776" t="str">
        <f t="shared" si="0"/>
        <v xml:space="preserve">Источник тепловой энергии  </v>
      </c>
      <c r="AA21" s="776"/>
      <c r="AB21" s="776"/>
      <c r="AC21" s="776"/>
      <c r="AI21" s="955"/>
      <c r="AJ21" s="955"/>
    </row>
    <row r="22" spans="1:36" ht="78.75">
      <c r="A22" s="1281"/>
      <c r="B22" s="1281"/>
      <c r="C22" s="1281"/>
      <c r="D22" s="1281"/>
      <c r="E22" s="1281">
        <v>1</v>
      </c>
      <c r="F22" s="973"/>
      <c r="G22" s="973"/>
      <c r="H22" s="962">
        <v>1</v>
      </c>
      <c r="I22" s="1281">
        <v>1</v>
      </c>
      <c r="J22" s="973"/>
      <c r="K22" s="912"/>
      <c r="L22" s="977" t="str">
        <f>mergeValue(A22) &amp;"."&amp; mergeValue(B22)&amp;"."&amp; mergeValue(C22)&amp;"."&amp; mergeValue(D22)&amp;"."&amp; mergeValue(E22)</f>
        <v>1.1.1.1.1</v>
      </c>
      <c r="M22" s="523" t="s">
        <v>8</v>
      </c>
      <c r="N22" s="614"/>
      <c r="O22" s="1283"/>
      <c r="P22" s="1283"/>
      <c r="Q22" s="1283"/>
      <c r="R22" s="1283"/>
      <c r="S22" s="1283"/>
      <c r="T22" s="1283"/>
      <c r="U22" s="1283"/>
      <c r="V22" s="1283"/>
      <c r="W22" s="1125" t="s">
        <v>718</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281"/>
      <c r="B23" s="1281"/>
      <c r="C23" s="1281"/>
      <c r="D23" s="1281"/>
      <c r="E23" s="1281"/>
      <c r="F23" s="1281">
        <v>1</v>
      </c>
      <c r="G23" s="962"/>
      <c r="H23" s="962"/>
      <c r="I23" s="1281"/>
      <c r="J23" s="1281">
        <v>1</v>
      </c>
      <c r="K23" s="913"/>
      <c r="L23" s="977" t="str">
        <f>mergeValue(A23) &amp;"."&amp; mergeValue(B23)&amp;"."&amp; mergeValue(C23)&amp;"."&amp; mergeValue(D23)&amp;"."&amp; mergeValue(E23)&amp;"."&amp; mergeValue(F23)</f>
        <v>1.1.1.1.1.1</v>
      </c>
      <c r="M23" s="524" t="s">
        <v>9</v>
      </c>
      <c r="N23" s="614"/>
      <c r="O23" s="1284"/>
      <c r="P23" s="1285"/>
      <c r="Q23" s="1285"/>
      <c r="R23" s="1285"/>
      <c r="S23" s="1285"/>
      <c r="T23" s="1285"/>
      <c r="U23" s="1285"/>
      <c r="V23" s="1286"/>
      <c r="W23" s="1125" t="s">
        <v>719</v>
      </c>
      <c r="Y23" s="776"/>
      <c r="Z23" s="776" t="str">
        <f t="shared" si="0"/>
        <v>Группа потребителей</v>
      </c>
      <c r="AA23" s="776"/>
      <c r="AB23" s="776"/>
      <c r="AC23" s="776"/>
      <c r="AI23" s="955"/>
      <c r="AJ23" s="955"/>
    </row>
    <row r="24" spans="1:36" ht="122.1" customHeight="1">
      <c r="A24" s="1281"/>
      <c r="B24" s="1281"/>
      <c r="C24" s="1281"/>
      <c r="D24" s="1281"/>
      <c r="E24" s="1281"/>
      <c r="F24" s="1281"/>
      <c r="G24" s="962">
        <v>1</v>
      </c>
      <c r="H24" s="962"/>
      <c r="I24" s="1281"/>
      <c r="J24" s="1281"/>
      <c r="K24" s="913">
        <v>1</v>
      </c>
      <c r="L24" s="977" t="str">
        <f>mergeValue(A24) &amp;"."&amp; mergeValue(B24)&amp;"."&amp; mergeValue(C24)&amp;"."&amp; mergeValue(D24)&amp;"."&amp; mergeValue(E24)&amp;"."&amp; mergeValue(F24)&amp;"."&amp; mergeValue(G24)</f>
        <v>1.1.1.1.1.1.1</v>
      </c>
      <c r="M24" s="1084"/>
      <c r="N24" s="614"/>
      <c r="O24" s="725"/>
      <c r="P24" s="725"/>
      <c r="Q24" s="1034"/>
      <c r="R24" s="1288"/>
      <c r="S24" s="1289" t="s">
        <v>82</v>
      </c>
      <c r="T24" s="1288"/>
      <c r="U24" s="1289" t="s">
        <v>83</v>
      </c>
      <c r="V24" s="725"/>
      <c r="W24" s="1299" t="s">
        <v>720</v>
      </c>
      <c r="X24" s="955" t="str">
        <f>strCheckDate(O25:V25)</f>
        <v/>
      </c>
      <c r="Y24" s="776"/>
      <c r="Z24" s="776" t="str">
        <f t="shared" si="0"/>
        <v/>
      </c>
      <c r="AA24" s="776"/>
      <c r="AB24" s="776"/>
      <c r="AC24" s="776"/>
      <c r="AI24" s="955"/>
      <c r="AJ24" s="955"/>
    </row>
    <row r="25" spans="1:36" ht="11.25" hidden="1">
      <c r="A25" s="1281"/>
      <c r="B25" s="1281"/>
      <c r="C25" s="1281"/>
      <c r="D25" s="1281"/>
      <c r="E25" s="1281"/>
      <c r="F25" s="1281"/>
      <c r="G25" s="962"/>
      <c r="H25" s="962"/>
      <c r="I25" s="1281"/>
      <c r="J25" s="1281"/>
      <c r="K25" s="913"/>
      <c r="L25" s="751"/>
      <c r="M25" s="614"/>
      <c r="N25" s="614"/>
      <c r="O25" s="725"/>
      <c r="P25" s="725"/>
      <c r="Q25" s="731" t="str">
        <f>R24 &amp; "-" &amp; T24</f>
        <v>-</v>
      </c>
      <c r="R25" s="1288"/>
      <c r="S25" s="1289"/>
      <c r="T25" s="1288"/>
      <c r="U25" s="1289"/>
      <c r="V25" s="725"/>
      <c r="W25" s="1300"/>
      <c r="Y25" s="776"/>
      <c r="Z25" s="776" t="str">
        <f t="shared" si="0"/>
        <v/>
      </c>
      <c r="AA25" s="776"/>
      <c r="AB25" s="776"/>
      <c r="AC25" s="776"/>
      <c r="AI25" s="955"/>
      <c r="AJ25" s="955"/>
    </row>
    <row r="26" spans="1:36" ht="15" customHeight="1">
      <c r="A26" s="1281"/>
      <c r="B26" s="1281"/>
      <c r="C26" s="1281"/>
      <c r="D26" s="1281"/>
      <c r="E26" s="1281"/>
      <c r="F26" s="1281"/>
      <c r="G26" s="973"/>
      <c r="H26" s="962"/>
      <c r="I26" s="1281"/>
      <c r="J26" s="1281"/>
      <c r="K26" s="912"/>
      <c r="L26" s="653"/>
      <c r="M26" s="526" t="s">
        <v>24</v>
      </c>
      <c r="N26" s="953"/>
      <c r="O26" s="953"/>
      <c r="P26" s="953"/>
      <c r="Q26" s="953"/>
      <c r="R26" s="953"/>
      <c r="S26" s="953"/>
      <c r="T26" s="953"/>
      <c r="U26" s="953"/>
      <c r="V26" s="724"/>
      <c r="W26" s="1301"/>
      <c r="Y26" s="776"/>
      <c r="Z26" s="776" t="str">
        <f t="shared" si="0"/>
        <v>Добавить вид теплоносителя (параметры теплоносителя)</v>
      </c>
      <c r="AA26" s="776"/>
      <c r="AB26" s="776"/>
      <c r="AC26" s="776"/>
      <c r="AI26" s="955"/>
      <c r="AJ26" s="955"/>
    </row>
    <row r="27" spans="1:36" ht="15" customHeight="1">
      <c r="A27" s="1281"/>
      <c r="B27" s="1281"/>
      <c r="C27" s="1281"/>
      <c r="D27" s="1281"/>
      <c r="E27" s="1281"/>
      <c r="F27" s="973"/>
      <c r="G27" s="973"/>
      <c r="H27" s="962"/>
      <c r="I27" s="1281"/>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281"/>
      <c r="B28" s="1281"/>
      <c r="C28" s="1281"/>
      <c r="D28" s="1281"/>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281"/>
      <c r="B29" s="1281"/>
      <c r="C29" s="1281"/>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281"/>
      <c r="B30" s="1281"/>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281"/>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2"/>
      <c r="M32" s="698" t="s">
        <v>307</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6" t="s">
        <v>716</v>
      </c>
      <c r="M5" s="1296"/>
      <c r="N5" s="1296"/>
      <c r="O5" s="1296"/>
      <c r="P5" s="1296"/>
      <c r="Q5" s="1296"/>
      <c r="R5" s="1296"/>
      <c r="S5" s="1296"/>
      <c r="T5" s="1296"/>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5"/>
      <c r="N7" s="748"/>
      <c r="O7" s="1318"/>
      <c r="P7" s="1318"/>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23.04.2021</v>
      </c>
      <c r="P10" s="1303"/>
      <c r="Q10" s="1303"/>
      <c r="R10" s="1303"/>
      <c r="S10" s="1303"/>
      <c r="T10" s="1303"/>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175-р</v>
      </c>
      <c r="P11" s="1303"/>
      <c r="Q11" s="1303"/>
      <c r="R11" s="1303"/>
      <c r="S11" s="1303"/>
      <c r="T11" s="1303"/>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hidden="1">
      <c r="A13" s="558"/>
      <c r="B13" s="558"/>
      <c r="C13" s="558"/>
      <c r="D13" s="558"/>
      <c r="E13" s="558"/>
      <c r="F13" s="558"/>
      <c r="G13" s="558"/>
      <c r="H13" s="558"/>
      <c r="L13" s="1297"/>
      <c r="M13" s="1297"/>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4"/>
      <c r="P14" s="1304"/>
      <c r="Q14" s="1304"/>
      <c r="R14" s="1304"/>
      <c r="S14" s="1304"/>
      <c r="T14" s="1304"/>
      <c r="U14" s="1304"/>
    </row>
    <row r="15" spans="1:34">
      <c r="J15" s="498"/>
      <c r="K15" s="498"/>
      <c r="L15" s="1229" t="s">
        <v>444</v>
      </c>
      <c r="M15" s="1229"/>
      <c r="N15" s="1229"/>
      <c r="O15" s="1229"/>
      <c r="P15" s="1229"/>
      <c r="Q15" s="1229"/>
      <c r="R15" s="1229"/>
      <c r="S15" s="1229"/>
      <c r="T15" s="1229"/>
      <c r="U15" s="1229"/>
      <c r="V15" s="1229"/>
      <c r="W15" s="1229" t="s">
        <v>445</v>
      </c>
    </row>
    <row r="16" spans="1:34" ht="14.25" customHeight="1">
      <c r="J16" s="498"/>
      <c r="K16" s="498"/>
      <c r="L16" s="1310" t="s">
        <v>90</v>
      </c>
      <c r="M16" s="1310" t="s">
        <v>601</v>
      </c>
      <c r="N16" s="629"/>
      <c r="O16" s="1311" t="s">
        <v>603</v>
      </c>
      <c r="P16" s="1312"/>
      <c r="Q16" s="1312"/>
      <c r="R16" s="1312"/>
      <c r="S16" s="1312"/>
      <c r="T16" s="1313"/>
      <c r="U16" s="1293" t="s">
        <v>338</v>
      </c>
      <c r="V16" s="1307" t="s">
        <v>273</v>
      </c>
      <c r="W16" s="1229"/>
    </row>
    <row r="17" spans="1:36" ht="14.25" customHeight="1">
      <c r="J17" s="498"/>
      <c r="K17" s="498"/>
      <c r="L17" s="1310"/>
      <c r="M17" s="1310"/>
      <c r="N17" s="630"/>
      <c r="O17" s="1316" t="s">
        <v>577</v>
      </c>
      <c r="P17" s="1314" t="s">
        <v>269</v>
      </c>
      <c r="Q17" s="1315"/>
      <c r="R17" s="1290" t="s">
        <v>614</v>
      </c>
      <c r="S17" s="1291"/>
      <c r="T17" s="1292"/>
      <c r="U17" s="1294"/>
      <c r="V17" s="1308"/>
      <c r="W17" s="1229"/>
    </row>
    <row r="18" spans="1:36" ht="33.75" customHeight="1">
      <c r="J18" s="498"/>
      <c r="K18" s="498"/>
      <c r="L18" s="1310"/>
      <c r="M18" s="1310"/>
      <c r="N18" s="631"/>
      <c r="O18" s="1317"/>
      <c r="P18" s="504" t="s">
        <v>578</v>
      </c>
      <c r="Q18" s="504" t="s">
        <v>6</v>
      </c>
      <c r="R18" s="505" t="s">
        <v>272</v>
      </c>
      <c r="S18" s="1305" t="s">
        <v>271</v>
      </c>
      <c r="T18" s="1306"/>
      <c r="U18" s="1295"/>
      <c r="V18" s="1309"/>
      <c r="W18" s="1229"/>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298">
        <f ca="1">OFFSET(S19,0,-1)+1</f>
        <v>7</v>
      </c>
      <c r="T19" s="1298"/>
      <c r="U19" s="616">
        <f ca="1">OFFSET(U19,0,-2)+1</f>
        <v>8</v>
      </c>
      <c r="V19" s="617">
        <f ca="1">OFFSET(V19,0,-1)</f>
        <v>8</v>
      </c>
      <c r="W19" s="616">
        <f ca="1">OFFSET(W19,0,-1)+1</f>
        <v>9</v>
      </c>
    </row>
    <row r="20" spans="1:36" ht="22.5">
      <c r="A20" s="1281">
        <v>1</v>
      </c>
      <c r="B20" s="830"/>
      <c r="C20" s="830"/>
      <c r="D20" s="830"/>
      <c r="E20" s="831"/>
      <c r="F20" s="832"/>
      <c r="G20" s="832"/>
      <c r="H20" s="832"/>
      <c r="I20" s="833"/>
      <c r="J20" s="828"/>
      <c r="K20" s="835"/>
      <c r="L20" s="561">
        <f>mergeValue(A20)</f>
        <v>1</v>
      </c>
      <c r="M20" s="609" t="s">
        <v>19</v>
      </c>
      <c r="N20" s="614"/>
      <c r="O20" s="1282"/>
      <c r="P20" s="1282"/>
      <c r="Q20" s="1282"/>
      <c r="R20" s="1282"/>
      <c r="S20" s="1282"/>
      <c r="T20" s="1282"/>
      <c r="U20" s="1282"/>
      <c r="V20" s="1282"/>
      <c r="W20" s="1125" t="s">
        <v>717</v>
      </c>
      <c r="Y20" s="557"/>
      <c r="Z20" s="557" t="str">
        <f t="shared" ref="Z20:Z33" si="0">IF(M20="","",M20 )</f>
        <v>Наименование тарифа</v>
      </c>
      <c r="AA20" s="557"/>
      <c r="AB20" s="557"/>
      <c r="AC20" s="557"/>
      <c r="AI20" s="553"/>
      <c r="AJ20" s="553"/>
    </row>
    <row r="21" spans="1:36" ht="22.5">
      <c r="A21" s="1281"/>
      <c r="B21" s="1281">
        <v>1</v>
      </c>
      <c r="C21" s="830"/>
      <c r="D21" s="830"/>
      <c r="E21" s="832"/>
      <c r="F21" s="832"/>
      <c r="G21" s="832"/>
      <c r="H21" s="832"/>
      <c r="I21" s="827"/>
      <c r="J21" s="826"/>
      <c r="K21" s="829"/>
      <c r="L21" s="561" t="str">
        <f>mergeValue(A21) &amp;"."&amp; mergeValue(B21)</f>
        <v>1.1</v>
      </c>
      <c r="M21" s="515" t="s">
        <v>15</v>
      </c>
      <c r="N21" s="614"/>
      <c r="O21" s="1282"/>
      <c r="P21" s="1282"/>
      <c r="Q21" s="1282"/>
      <c r="R21" s="1282"/>
      <c r="S21" s="1282"/>
      <c r="T21" s="1282"/>
      <c r="U21" s="1282"/>
      <c r="V21" s="1282"/>
      <c r="W21" s="1125" t="s">
        <v>458</v>
      </c>
      <c r="Y21" s="557"/>
      <c r="Z21" s="557" t="str">
        <f t="shared" si="0"/>
        <v>Территория действия тарифа</v>
      </c>
      <c r="AA21" s="557"/>
      <c r="AB21" s="557"/>
      <c r="AC21" s="557"/>
      <c r="AI21" s="553"/>
      <c r="AJ21" s="553"/>
    </row>
    <row r="22" spans="1:36" ht="22.5">
      <c r="A22" s="1281"/>
      <c r="B22" s="1281"/>
      <c r="C22" s="1281">
        <v>1</v>
      </c>
      <c r="D22" s="830"/>
      <c r="E22" s="832"/>
      <c r="F22" s="832"/>
      <c r="G22" s="832"/>
      <c r="H22" s="832"/>
      <c r="I22" s="834"/>
      <c r="J22" s="826"/>
      <c r="K22" s="829"/>
      <c r="L22" s="561" t="str">
        <f>mergeValue(A22) &amp;"."&amp; mergeValue(B22)&amp;"."&amp; mergeValue(C22)</f>
        <v>1.1.1</v>
      </c>
      <c r="M22" s="516" t="s">
        <v>7</v>
      </c>
      <c r="N22" s="614"/>
      <c r="O22" s="1282"/>
      <c r="P22" s="1282"/>
      <c r="Q22" s="1282"/>
      <c r="R22" s="1282"/>
      <c r="S22" s="1282"/>
      <c r="T22" s="1282"/>
      <c r="U22" s="1282"/>
      <c r="V22" s="1282"/>
      <c r="W22" s="1125" t="s">
        <v>599</v>
      </c>
      <c r="Y22" s="557"/>
      <c r="Z22" s="557" t="str">
        <f t="shared" si="0"/>
        <v xml:space="preserve">Наименование системы теплоснабжения </v>
      </c>
      <c r="AA22" s="557"/>
      <c r="AB22" s="557"/>
      <c r="AC22" s="557"/>
      <c r="AI22" s="553"/>
      <c r="AJ22" s="553"/>
    </row>
    <row r="23" spans="1:36" ht="22.5">
      <c r="A23" s="1281"/>
      <c r="B23" s="1281"/>
      <c r="C23" s="1281"/>
      <c r="D23" s="1281">
        <v>1</v>
      </c>
      <c r="E23" s="832"/>
      <c r="F23" s="832"/>
      <c r="G23" s="832"/>
      <c r="H23" s="832"/>
      <c r="I23" s="834"/>
      <c r="J23" s="826"/>
      <c r="K23" s="829"/>
      <c r="L23" s="561" t="str">
        <f>mergeValue(A23) &amp;"."&amp; mergeValue(B23)&amp;"."&amp; mergeValue(C23)&amp;"."&amp; mergeValue(D23)</f>
        <v>1.1.1.1</v>
      </c>
      <c r="M23" s="517" t="s">
        <v>21</v>
      </c>
      <c r="N23" s="614"/>
      <c r="O23" s="1282"/>
      <c r="P23" s="1282"/>
      <c r="Q23" s="1282"/>
      <c r="R23" s="1282"/>
      <c r="S23" s="1282"/>
      <c r="T23" s="1282"/>
      <c r="U23" s="1282"/>
      <c r="V23" s="1282"/>
      <c r="W23" s="1125" t="s">
        <v>600</v>
      </c>
      <c r="Y23" s="557"/>
      <c r="Z23" s="557" t="str">
        <f t="shared" si="0"/>
        <v xml:space="preserve">Источник тепловой энергии  </v>
      </c>
      <c r="AA23" s="557"/>
      <c r="AB23" s="557"/>
      <c r="AC23" s="557"/>
      <c r="AI23" s="553"/>
      <c r="AJ23" s="553"/>
    </row>
    <row r="24" spans="1:36" ht="78.75">
      <c r="A24" s="1281"/>
      <c r="B24" s="1281"/>
      <c r="C24" s="1281"/>
      <c r="D24" s="1281"/>
      <c r="E24" s="1281">
        <v>1</v>
      </c>
      <c r="F24" s="832"/>
      <c r="G24" s="832"/>
      <c r="H24" s="830">
        <v>1</v>
      </c>
      <c r="I24" s="1281">
        <v>1</v>
      </c>
      <c r="J24" s="832"/>
      <c r="K24" s="837"/>
      <c r="L24" s="561"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1"/>
      <c r="B25" s="1281"/>
      <c r="C25" s="1281"/>
      <c r="D25" s="1281"/>
      <c r="E25" s="1281"/>
      <c r="F25" s="1281">
        <v>1</v>
      </c>
      <c r="G25" s="830"/>
      <c r="H25" s="830"/>
      <c r="I25" s="1281"/>
      <c r="J25" s="1281">
        <v>1</v>
      </c>
      <c r="K25" s="838"/>
      <c r="L25" s="561" t="str">
        <f>mergeValue(A25) &amp;"."&amp; mergeValue(B25)&amp;"."&amp; mergeValue(C25)&amp;"."&amp; mergeValue(D25)&amp;"."&amp; mergeValue(E25)&amp;"."&amp; mergeValue(F25)</f>
        <v>1.1.1.1.1.1</v>
      </c>
      <c r="M25" s="524" t="s">
        <v>9</v>
      </c>
      <c r="N25" s="614"/>
      <c r="O25" s="1284"/>
      <c r="P25" s="1285"/>
      <c r="Q25" s="1285"/>
      <c r="R25" s="1285"/>
      <c r="S25" s="1285"/>
      <c r="T25" s="1285"/>
      <c r="U25" s="1285"/>
      <c r="V25" s="1286"/>
      <c r="W25" s="1125" t="s">
        <v>719</v>
      </c>
      <c r="Y25" s="557"/>
      <c r="Z25" s="557" t="str">
        <f t="shared" si="0"/>
        <v>Группа потребителей</v>
      </c>
      <c r="AA25" s="557"/>
      <c r="AB25" s="557"/>
      <c r="AC25" s="557"/>
      <c r="AI25" s="553"/>
      <c r="AJ25" s="553"/>
    </row>
    <row r="26" spans="1:36" ht="122.1" customHeight="1">
      <c r="A26" s="1281"/>
      <c r="B26" s="1281"/>
      <c r="C26" s="1281"/>
      <c r="D26" s="1281"/>
      <c r="E26" s="1281"/>
      <c r="F26" s="1281"/>
      <c r="G26" s="830">
        <v>1</v>
      </c>
      <c r="H26" s="830"/>
      <c r="I26" s="1281"/>
      <c r="J26" s="1281"/>
      <c r="K26" s="838">
        <v>1</v>
      </c>
      <c r="L26" s="561" t="str">
        <f>mergeValue(A26) &amp;"."&amp; mergeValue(B26)&amp;"."&amp; mergeValue(C26)&amp;"."&amp; mergeValue(D26)&amp;"."&amp; mergeValue(E26)&amp;"."&amp; mergeValue(F26)&amp;"."&amp; mergeValue(G26)</f>
        <v>1.1.1.1.1.1.1</v>
      </c>
      <c r="M26" s="1084"/>
      <c r="N26" s="614"/>
      <c r="O26" s="531"/>
      <c r="P26" s="531"/>
      <c r="Q26" s="1034"/>
      <c r="R26" s="1288"/>
      <c r="S26" s="1289" t="s">
        <v>82</v>
      </c>
      <c r="T26" s="1288"/>
      <c r="U26" s="1289" t="s">
        <v>83</v>
      </c>
      <c r="V26" s="531"/>
      <c r="W26" s="1299" t="s">
        <v>720</v>
      </c>
      <c r="X26" s="553" t="str">
        <f>strCheckDate(O27:V27)</f>
        <v/>
      </c>
      <c r="Y26" s="557"/>
      <c r="Z26" s="557" t="str">
        <f t="shared" si="0"/>
        <v/>
      </c>
      <c r="AA26" s="557"/>
      <c r="AB26" s="557"/>
      <c r="AC26" s="557"/>
      <c r="AI26" s="553"/>
      <c r="AJ26" s="553"/>
    </row>
    <row r="27" spans="1:36" ht="11.25" hidden="1">
      <c r="A27" s="1281"/>
      <c r="B27" s="1281"/>
      <c r="C27" s="1281"/>
      <c r="D27" s="1281"/>
      <c r="E27" s="1281"/>
      <c r="F27" s="1281"/>
      <c r="G27" s="830"/>
      <c r="H27" s="830"/>
      <c r="I27" s="1281"/>
      <c r="J27" s="1281"/>
      <c r="K27" s="838"/>
      <c r="L27" s="568"/>
      <c r="M27" s="614"/>
      <c r="N27" s="614"/>
      <c r="O27" s="531"/>
      <c r="P27" s="531"/>
      <c r="Q27" s="552" t="str">
        <f>R26 &amp; "-" &amp; T26</f>
        <v>-</v>
      </c>
      <c r="R27" s="1288"/>
      <c r="S27" s="1289"/>
      <c r="T27" s="1288"/>
      <c r="U27" s="1289"/>
      <c r="V27" s="531"/>
      <c r="W27" s="1300"/>
      <c r="Y27" s="557"/>
      <c r="Z27" s="557" t="str">
        <f t="shared" si="0"/>
        <v/>
      </c>
      <c r="AA27" s="557"/>
      <c r="AB27" s="557"/>
      <c r="AC27" s="557"/>
      <c r="AI27" s="553"/>
      <c r="AJ27" s="553"/>
    </row>
    <row r="28" spans="1:36" ht="15" customHeight="1">
      <c r="A28" s="1281"/>
      <c r="B28" s="1281"/>
      <c r="C28" s="1281"/>
      <c r="D28" s="1281"/>
      <c r="E28" s="1281"/>
      <c r="F28" s="1281"/>
      <c r="G28" s="832"/>
      <c r="H28" s="830"/>
      <c r="I28" s="1281"/>
      <c r="J28" s="1281"/>
      <c r="K28" s="837"/>
      <c r="L28" s="507"/>
      <c r="M28" s="526" t="s">
        <v>24</v>
      </c>
      <c r="N28" s="533"/>
      <c r="O28" s="533"/>
      <c r="P28" s="533"/>
      <c r="Q28" s="533"/>
      <c r="R28" s="533"/>
      <c r="S28" s="533"/>
      <c r="T28" s="533"/>
      <c r="U28" s="533"/>
      <c r="V28" s="529"/>
      <c r="W28" s="1301"/>
      <c r="Y28" s="557"/>
      <c r="Z28" s="557" t="str">
        <f t="shared" si="0"/>
        <v>Добавить вид теплоносителя (параметры теплоносителя)</v>
      </c>
      <c r="AA28" s="557"/>
      <c r="AB28" s="557"/>
      <c r="AC28" s="557"/>
      <c r="AI28" s="553"/>
      <c r="AJ28" s="553"/>
    </row>
    <row r="29" spans="1:36" ht="15" customHeight="1">
      <c r="A29" s="1281"/>
      <c r="B29" s="1281"/>
      <c r="C29" s="1281"/>
      <c r="D29" s="1281"/>
      <c r="E29" s="1281"/>
      <c r="F29" s="832"/>
      <c r="G29" s="832"/>
      <c r="H29" s="830"/>
      <c r="I29" s="1281"/>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1"/>
      <c r="B30" s="1281"/>
      <c r="C30" s="1281"/>
      <c r="D30" s="1281"/>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1"/>
      <c r="B31" s="1281"/>
      <c r="C31" s="1281"/>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1"/>
      <c r="B32" s="1281"/>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1"/>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5" t="s">
        <v>469</v>
      </c>
      <c r="G2" s="1276"/>
      <c r="H2" s="1277"/>
      <c r="I2" s="756"/>
    </row>
    <row r="3" spans="1:20" ht="3" customHeight="1"/>
    <row r="4" spans="1:20" s="538" customFormat="1" ht="11.25">
      <c r="A4" s="733"/>
      <c r="B4" s="733"/>
      <c r="C4" s="733"/>
      <c r="D4" s="733"/>
      <c r="F4" s="1229" t="s">
        <v>444</v>
      </c>
      <c r="G4" s="1229"/>
      <c r="H4" s="1229"/>
      <c r="I4" s="1278"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8"/>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28.04.2021</v>
      </c>
      <c r="I7" s="766" t="s">
        <v>471</v>
      </c>
      <c r="J7" s="583"/>
      <c r="K7" s="733"/>
      <c r="L7" s="733"/>
      <c r="M7" s="733"/>
      <c r="N7" s="733"/>
      <c r="O7" s="733"/>
      <c r="P7" s="733"/>
      <c r="Q7" s="733"/>
      <c r="R7" s="733"/>
      <c r="S7" s="733"/>
      <c r="T7" s="733"/>
    </row>
    <row r="8" spans="1:20" s="538" customFormat="1" ht="45">
      <c r="A8" s="1279">
        <v>1</v>
      </c>
      <c r="B8" s="733"/>
      <c r="C8" s="733"/>
      <c r="D8" s="733"/>
      <c r="F8" s="764" t="str">
        <f>"2." &amp;mergeValue(A8)</f>
        <v>2.1</v>
      </c>
      <c r="G8" s="765" t="s">
        <v>472</v>
      </c>
      <c r="H8" s="755"/>
      <c r="I8" s="766" t="s">
        <v>567</v>
      </c>
      <c r="J8" s="583"/>
      <c r="K8" s="733"/>
      <c r="L8" s="733"/>
      <c r="M8" s="733"/>
      <c r="N8" s="733"/>
      <c r="O8" s="733"/>
      <c r="P8" s="733"/>
      <c r="Q8" s="733"/>
      <c r="R8" s="733"/>
      <c r="S8" s="733"/>
      <c r="T8" s="733"/>
    </row>
    <row r="9" spans="1:20" s="538" customFormat="1" ht="22.5">
      <c r="A9" s="1279"/>
      <c r="B9" s="733"/>
      <c r="C9" s="733"/>
      <c r="D9" s="733"/>
      <c r="F9" s="764" t="str">
        <f>"3." &amp;mergeValue(A9)</f>
        <v>3.1</v>
      </c>
      <c r="G9" s="765" t="s">
        <v>473</v>
      </c>
      <c r="H9" s="755"/>
      <c r="I9" s="766" t="s">
        <v>565</v>
      </c>
      <c r="J9" s="583"/>
      <c r="K9" s="733"/>
      <c r="L9" s="733"/>
      <c r="M9" s="733"/>
      <c r="N9" s="733"/>
      <c r="O9" s="733"/>
      <c r="P9" s="733"/>
      <c r="Q9" s="733"/>
      <c r="R9" s="733"/>
      <c r="S9" s="733"/>
      <c r="T9" s="733"/>
    </row>
    <row r="10" spans="1:20" s="538" customFormat="1" ht="22.5">
      <c r="A10" s="1279"/>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79"/>
      <c r="B11" s="1279">
        <v>1</v>
      </c>
      <c r="C11" s="739"/>
      <c r="D11" s="739"/>
      <c r="F11" s="764" t="str">
        <f>"4."&amp;mergeValue(A11) &amp;"."&amp;mergeValue(B11)</f>
        <v>4.1.1</v>
      </c>
      <c r="G11" s="777" t="s">
        <v>569</v>
      </c>
      <c r="H11" s="755" t="str">
        <f>IF(region_name="","",region_name)</f>
        <v>Самарская область</v>
      </c>
      <c r="I11" s="766" t="s">
        <v>477</v>
      </c>
      <c r="J11" s="583"/>
      <c r="K11" s="733"/>
      <c r="L11" s="733"/>
      <c r="M11" s="733"/>
      <c r="N11" s="733"/>
      <c r="O11" s="733"/>
      <c r="P11" s="733"/>
      <c r="Q11" s="733"/>
      <c r="R11" s="733"/>
      <c r="S11" s="733"/>
      <c r="T11" s="733"/>
    </row>
    <row r="12" spans="1:20" s="538" customFormat="1" ht="22.5">
      <c r="A12" s="1279"/>
      <c r="B12" s="1279"/>
      <c r="C12" s="1279">
        <v>1</v>
      </c>
      <c r="D12" s="739"/>
      <c r="F12" s="764" t="str">
        <f>"4."&amp;mergeValue(A12) &amp;"."&amp;mergeValue(B12)&amp;"."&amp;mergeValue(C12)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79"/>
      <c r="B13" s="1279"/>
      <c r="C13" s="1279"/>
      <c r="D13" s="739">
        <v>1</v>
      </c>
      <c r="F13" s="764" t="str">
        <f>"4."&amp;mergeValue(A13) &amp;"."&amp;mergeValue(B13)&amp;"."&amp;mergeValue(C13)&amp;"."&amp;mergeValue(D13)</f>
        <v>4.1.1.1.1</v>
      </c>
      <c r="G13" s="768" t="s">
        <v>476</v>
      </c>
      <c r="H13" s="755"/>
      <c r="I13" s="1280" t="s">
        <v>568</v>
      </c>
      <c r="J13" s="583"/>
      <c r="K13" s="733"/>
      <c r="L13" s="733"/>
      <c r="M13" s="733"/>
      <c r="N13" s="733"/>
      <c r="O13" s="733"/>
      <c r="P13" s="733"/>
      <c r="Q13" s="733"/>
      <c r="R13" s="733"/>
      <c r="S13" s="733"/>
      <c r="T13" s="733"/>
    </row>
    <row r="14" spans="1:20" s="538" customFormat="1" ht="18.75">
      <c r="A14" s="1279"/>
      <c r="B14" s="1279"/>
      <c r="C14" s="1279"/>
      <c r="D14" s="739"/>
      <c r="F14" s="769"/>
      <c r="G14" s="721" t="s">
        <v>4</v>
      </c>
      <c r="H14" s="592"/>
      <c r="I14" s="1280"/>
      <c r="J14" s="583"/>
      <c r="K14" s="733"/>
      <c r="L14" s="733"/>
      <c r="M14" s="733"/>
      <c r="N14" s="733"/>
      <c r="O14" s="733"/>
      <c r="P14" s="733"/>
      <c r="Q14" s="733"/>
      <c r="R14" s="733"/>
      <c r="S14" s="733"/>
      <c r="T14" s="733"/>
    </row>
    <row r="15" spans="1:20" s="538" customFormat="1" ht="18.75">
      <c r="A15" s="1279"/>
      <c r="B15" s="1279"/>
      <c r="C15" s="739"/>
      <c r="D15" s="739"/>
      <c r="F15" s="602"/>
      <c r="G15" s="545" t="s">
        <v>400</v>
      </c>
      <c r="H15" s="603"/>
      <c r="I15" s="604"/>
      <c r="J15" s="583"/>
      <c r="K15" s="733"/>
      <c r="L15" s="733"/>
      <c r="M15" s="733"/>
      <c r="N15" s="733"/>
      <c r="O15" s="733"/>
      <c r="P15" s="733"/>
      <c r="Q15" s="733"/>
      <c r="R15" s="733"/>
      <c r="S15" s="733"/>
      <c r="T15" s="733"/>
    </row>
    <row r="16" spans="1:20" s="538" customFormat="1" ht="18.75">
      <c r="A16" s="1279"/>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4" t="s">
        <v>570</v>
      </c>
      <c r="H19" s="1274"/>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6" t="s">
        <v>716</v>
      </c>
      <c r="M5" s="1296"/>
      <c r="N5" s="1296"/>
      <c r="O5" s="1296"/>
      <c r="P5" s="1296"/>
      <c r="Q5" s="1296"/>
      <c r="R5" s="1296"/>
      <c r="S5" s="1296"/>
      <c r="T5" s="1296"/>
      <c r="U5" s="632"/>
    </row>
    <row r="6" spans="1:34" ht="3" customHeight="1">
      <c r="J6" s="651"/>
      <c r="K6" s="651"/>
      <c r="L6" s="716"/>
      <c r="M6" s="716"/>
      <c r="N6" s="716"/>
      <c r="O6" s="717"/>
      <c r="P6" s="717"/>
      <c r="Q6" s="717"/>
      <c r="R6" s="717"/>
      <c r="S6" s="717"/>
      <c r="T6" s="717"/>
      <c r="U6" s="717"/>
      <c r="V6" s="754"/>
    </row>
    <row r="7" spans="1:34" ht="33.75">
      <c r="J7" s="651"/>
      <c r="K7" s="651"/>
      <c r="L7" s="716"/>
      <c r="M7" s="585" t="s">
        <v>650</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2"/>
      <c r="P9" s="1302"/>
      <c r="Q9" s="1302"/>
      <c r="R9" s="1302"/>
      <c r="S9" s="1302"/>
      <c r="T9" s="1302"/>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3" t="str">
        <f>IF(datePr_ch="",IF(datePr="","",datePr),datePr_ch)</f>
        <v>23.04.2021</v>
      </c>
      <c r="P10" s="1303"/>
      <c r="Q10" s="1303"/>
      <c r="R10" s="1303"/>
      <c r="S10" s="1303"/>
      <c r="T10" s="1303"/>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3" t="str">
        <f>IF(numberPr_ch="",IF(numberPr="","",numberPr),numberPr_ch)</f>
        <v>175-р</v>
      </c>
      <c r="P11" s="1303"/>
      <c r="Q11" s="1303"/>
      <c r="R11" s="1303"/>
      <c r="S11" s="1303"/>
      <c r="T11" s="1303"/>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8"/>
      <c r="M12" s="1040"/>
      <c r="O12" s="1302"/>
      <c r="P12" s="1302"/>
      <c r="Q12" s="1302"/>
      <c r="R12" s="1302"/>
      <c r="S12" s="1302"/>
      <c r="T12" s="1302"/>
      <c r="U12" s="779"/>
      <c r="V12" s="779"/>
      <c r="X12" s="1117"/>
      <c r="Y12" s="1117"/>
      <c r="Z12" s="1117"/>
      <c r="AA12" s="1117"/>
      <c r="AB12" s="1117"/>
    </row>
    <row r="13" spans="1:34" s="538" customFormat="1" ht="11.25">
      <c r="A13" s="733"/>
      <c r="B13" s="733"/>
      <c r="C13" s="733"/>
      <c r="D13" s="733"/>
      <c r="E13" s="733"/>
      <c r="F13" s="733"/>
      <c r="G13" s="733"/>
      <c r="H13" s="733"/>
      <c r="L13" s="1297"/>
      <c r="M13" s="1297"/>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4"/>
      <c r="P14" s="1304"/>
      <c r="Q14" s="1304"/>
      <c r="R14" s="1304"/>
      <c r="S14" s="1304"/>
      <c r="T14" s="1304"/>
      <c r="U14" s="1304"/>
    </row>
    <row r="15" spans="1:34">
      <c r="J15" s="651"/>
      <c r="K15" s="651"/>
      <c r="L15" s="1229" t="s">
        <v>444</v>
      </c>
      <c r="M15" s="1229"/>
      <c r="N15" s="1229"/>
      <c r="O15" s="1229"/>
      <c r="P15" s="1229"/>
      <c r="Q15" s="1229"/>
      <c r="R15" s="1229"/>
      <c r="S15" s="1229"/>
      <c r="T15" s="1229"/>
      <c r="U15" s="1229"/>
      <c r="V15" s="1229"/>
      <c r="W15" s="1229" t="s">
        <v>445</v>
      </c>
    </row>
    <row r="16" spans="1:34" ht="14.25" customHeight="1">
      <c r="J16" s="651"/>
      <c r="K16" s="651"/>
      <c r="L16" s="1310" t="s">
        <v>90</v>
      </c>
      <c r="M16" s="1310" t="s">
        <v>601</v>
      </c>
      <c r="N16" s="629"/>
      <c r="O16" s="1311" t="s">
        <v>603</v>
      </c>
      <c r="P16" s="1312"/>
      <c r="Q16" s="1312"/>
      <c r="R16" s="1312"/>
      <c r="S16" s="1312"/>
      <c r="T16" s="1313"/>
      <c r="U16" s="1293" t="s">
        <v>338</v>
      </c>
      <c r="V16" s="1307" t="s">
        <v>273</v>
      </c>
      <c r="W16" s="1229"/>
    </row>
    <row r="17" spans="1:36" ht="14.25" customHeight="1">
      <c r="J17" s="651"/>
      <c r="K17" s="651"/>
      <c r="L17" s="1310"/>
      <c r="M17" s="1310"/>
      <c r="N17" s="630"/>
      <c r="O17" s="1316" t="s">
        <v>577</v>
      </c>
      <c r="P17" s="1314" t="s">
        <v>269</v>
      </c>
      <c r="Q17" s="1315"/>
      <c r="R17" s="1290" t="s">
        <v>614</v>
      </c>
      <c r="S17" s="1291"/>
      <c r="T17" s="1292"/>
      <c r="U17" s="1294"/>
      <c r="V17" s="1308"/>
      <c r="W17" s="1229"/>
    </row>
    <row r="18" spans="1:36" ht="33.75" customHeight="1">
      <c r="J18" s="651"/>
      <c r="K18" s="651"/>
      <c r="L18" s="1310"/>
      <c r="M18" s="1310"/>
      <c r="N18" s="631"/>
      <c r="O18" s="1317"/>
      <c r="P18" s="718" t="s">
        <v>578</v>
      </c>
      <c r="Q18" s="718" t="s">
        <v>6</v>
      </c>
      <c r="R18" s="742" t="s">
        <v>272</v>
      </c>
      <c r="S18" s="1305" t="s">
        <v>271</v>
      </c>
      <c r="T18" s="1306"/>
      <c r="U18" s="1295"/>
      <c r="V18" s="1309"/>
      <c r="W18" s="1229"/>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298">
        <f ca="1">OFFSET(S19,0,-1)+1</f>
        <v>7</v>
      </c>
      <c r="T19" s="1298"/>
      <c r="U19" s="740">
        <f ca="1">OFFSET(U19,0,-2)+1</f>
        <v>8</v>
      </c>
      <c r="V19" s="617">
        <f ca="1">OFFSET(V19,0,-1)</f>
        <v>8</v>
      </c>
      <c r="W19" s="740">
        <f ca="1">OFFSET(W19,0,-1)+1</f>
        <v>9</v>
      </c>
    </row>
    <row r="20" spans="1:36" ht="22.5">
      <c r="A20" s="1281">
        <v>1</v>
      </c>
      <c r="B20" s="830"/>
      <c r="C20" s="830"/>
      <c r="D20" s="830"/>
      <c r="E20" s="831"/>
      <c r="F20" s="832"/>
      <c r="G20" s="832"/>
      <c r="H20" s="832"/>
      <c r="I20" s="833"/>
      <c r="J20" s="828"/>
      <c r="K20" s="835"/>
      <c r="L20" s="743">
        <f>mergeValue(A20)</f>
        <v>1</v>
      </c>
      <c r="M20" s="609" t="s">
        <v>19</v>
      </c>
      <c r="N20" s="614"/>
      <c r="O20" s="1282"/>
      <c r="P20" s="1282"/>
      <c r="Q20" s="1282"/>
      <c r="R20" s="1282"/>
      <c r="S20" s="1282"/>
      <c r="T20" s="1282"/>
      <c r="U20" s="1282"/>
      <c r="V20" s="1282"/>
      <c r="W20" s="1125" t="s">
        <v>717</v>
      </c>
      <c r="Y20" s="776"/>
      <c r="Z20" s="776" t="str">
        <f t="shared" ref="Z20:Z33" si="0">IF(M20="","",M20 )</f>
        <v>Наименование тарифа</v>
      </c>
      <c r="AA20" s="776"/>
      <c r="AB20" s="776"/>
      <c r="AC20" s="776"/>
      <c r="AI20" s="758"/>
      <c r="AJ20" s="758"/>
    </row>
    <row r="21" spans="1:36" ht="22.5">
      <c r="A21" s="1281"/>
      <c r="B21" s="1281">
        <v>1</v>
      </c>
      <c r="C21" s="830"/>
      <c r="D21" s="830"/>
      <c r="E21" s="832"/>
      <c r="F21" s="832"/>
      <c r="G21" s="832"/>
      <c r="H21" s="832"/>
      <c r="I21" s="827"/>
      <c r="J21" s="826"/>
      <c r="K21" s="829"/>
      <c r="L21" s="743" t="str">
        <f>mergeValue(A21) &amp;"."&amp; mergeValue(B21)</f>
        <v>1.1</v>
      </c>
      <c r="M21" s="657" t="s">
        <v>15</v>
      </c>
      <c r="N21" s="614"/>
      <c r="O21" s="1282"/>
      <c r="P21" s="1282"/>
      <c r="Q21" s="1282"/>
      <c r="R21" s="1282"/>
      <c r="S21" s="1282"/>
      <c r="T21" s="1282"/>
      <c r="U21" s="1282"/>
      <c r="V21" s="1282"/>
      <c r="W21" s="1125" t="s">
        <v>458</v>
      </c>
      <c r="Y21" s="776"/>
      <c r="Z21" s="776" t="str">
        <f t="shared" si="0"/>
        <v>Территория действия тарифа</v>
      </c>
      <c r="AA21" s="776"/>
      <c r="AB21" s="776"/>
      <c r="AC21" s="776"/>
      <c r="AI21" s="758"/>
      <c r="AJ21" s="758"/>
    </row>
    <row r="22" spans="1:36" ht="22.5">
      <c r="A22" s="1281"/>
      <c r="B22" s="1281"/>
      <c r="C22" s="1281">
        <v>1</v>
      </c>
      <c r="D22" s="830"/>
      <c r="E22" s="832"/>
      <c r="F22" s="832"/>
      <c r="G22" s="832"/>
      <c r="H22" s="832"/>
      <c r="I22" s="834"/>
      <c r="J22" s="826"/>
      <c r="K22" s="829"/>
      <c r="L22" s="743" t="str">
        <f>mergeValue(A22) &amp;"."&amp; mergeValue(B22)&amp;"."&amp; mergeValue(C22)</f>
        <v>1.1.1</v>
      </c>
      <c r="M22" s="658" t="s">
        <v>7</v>
      </c>
      <c r="N22" s="614"/>
      <c r="O22" s="1282"/>
      <c r="P22" s="1282"/>
      <c r="Q22" s="1282"/>
      <c r="R22" s="1282"/>
      <c r="S22" s="1282"/>
      <c r="T22" s="1282"/>
      <c r="U22" s="1282"/>
      <c r="V22" s="1282"/>
      <c r="W22" s="1125" t="s">
        <v>599</v>
      </c>
      <c r="Y22" s="776"/>
      <c r="Z22" s="776" t="str">
        <f t="shared" si="0"/>
        <v xml:space="preserve">Наименование системы теплоснабжения </v>
      </c>
      <c r="AA22" s="776"/>
      <c r="AB22" s="776"/>
      <c r="AC22" s="776"/>
      <c r="AI22" s="758"/>
      <c r="AJ22" s="758"/>
    </row>
    <row r="23" spans="1:36" ht="22.5">
      <c r="A23" s="1281"/>
      <c r="B23" s="1281"/>
      <c r="C23" s="1281"/>
      <c r="D23" s="1281">
        <v>1</v>
      </c>
      <c r="E23" s="832"/>
      <c r="F23" s="832"/>
      <c r="G23" s="832"/>
      <c r="H23" s="832"/>
      <c r="I23" s="834"/>
      <c r="J23" s="826"/>
      <c r="K23" s="829"/>
      <c r="L23" s="743" t="str">
        <f>mergeValue(A23) &amp;"."&amp; mergeValue(B23)&amp;"."&amp; mergeValue(C23)&amp;"."&amp; mergeValue(D23)</f>
        <v>1.1.1.1</v>
      </c>
      <c r="M23" s="659" t="s">
        <v>21</v>
      </c>
      <c r="N23" s="614"/>
      <c r="O23" s="1282"/>
      <c r="P23" s="1282"/>
      <c r="Q23" s="1282"/>
      <c r="R23" s="1282"/>
      <c r="S23" s="1282"/>
      <c r="T23" s="1282"/>
      <c r="U23" s="1282"/>
      <c r="V23" s="1282"/>
      <c r="W23" s="1125" t="s">
        <v>600</v>
      </c>
      <c r="Y23" s="776"/>
      <c r="Z23" s="776" t="str">
        <f t="shared" si="0"/>
        <v xml:space="preserve">Источник тепловой энергии  </v>
      </c>
      <c r="AA23" s="776"/>
      <c r="AB23" s="776"/>
      <c r="AC23" s="776"/>
      <c r="AI23" s="758"/>
      <c r="AJ23" s="758"/>
    </row>
    <row r="24" spans="1:36" ht="78.75">
      <c r="A24" s="1281"/>
      <c r="B24" s="1281"/>
      <c r="C24" s="1281"/>
      <c r="D24" s="1281"/>
      <c r="E24" s="1281">
        <v>1</v>
      </c>
      <c r="F24" s="832"/>
      <c r="G24" s="832"/>
      <c r="H24" s="830">
        <v>1</v>
      </c>
      <c r="I24" s="1281">
        <v>1</v>
      </c>
      <c r="J24" s="832"/>
      <c r="K24" s="837"/>
      <c r="L24" s="743" t="str">
        <f>mergeValue(A24) &amp;"."&amp; mergeValue(B24)&amp;"."&amp; mergeValue(C24)&amp;"."&amp; mergeValue(D24)&amp;"."&amp; mergeValue(E24)</f>
        <v>1.1.1.1.1</v>
      </c>
      <c r="M24" s="523" t="s">
        <v>8</v>
      </c>
      <c r="N24" s="614"/>
      <c r="O24" s="1283"/>
      <c r="P24" s="1283"/>
      <c r="Q24" s="1283"/>
      <c r="R24" s="1283"/>
      <c r="S24" s="1283"/>
      <c r="T24" s="1283"/>
      <c r="U24" s="1283"/>
      <c r="V24" s="1283"/>
      <c r="W24" s="1125"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1"/>
      <c r="B25" s="1281"/>
      <c r="C25" s="1281"/>
      <c r="D25" s="1281"/>
      <c r="E25" s="1281"/>
      <c r="F25" s="1281">
        <v>1</v>
      </c>
      <c r="G25" s="830"/>
      <c r="H25" s="830"/>
      <c r="I25" s="1281"/>
      <c r="J25" s="1281">
        <v>1</v>
      </c>
      <c r="K25" s="838"/>
      <c r="L25" s="743" t="str">
        <f>mergeValue(A25) &amp;"."&amp; mergeValue(B25)&amp;"."&amp; mergeValue(C25)&amp;"."&amp; mergeValue(D25)&amp;"."&amp; mergeValue(E25)&amp;"."&amp; mergeValue(F25)</f>
        <v>1.1.1.1.1.1</v>
      </c>
      <c r="M25" s="524" t="s">
        <v>9</v>
      </c>
      <c r="N25" s="614"/>
      <c r="O25" s="1283"/>
      <c r="P25" s="1283"/>
      <c r="Q25" s="1283"/>
      <c r="R25" s="1283"/>
      <c r="S25" s="1283"/>
      <c r="T25" s="1283"/>
      <c r="U25" s="1283"/>
      <c r="V25" s="1283"/>
      <c r="W25" s="1125" t="s">
        <v>719</v>
      </c>
      <c r="Y25" s="776"/>
      <c r="Z25" s="776" t="str">
        <f t="shared" si="0"/>
        <v>Группа потребителей</v>
      </c>
      <c r="AA25" s="776"/>
      <c r="AB25" s="776"/>
      <c r="AC25" s="776"/>
      <c r="AI25" s="758"/>
      <c r="AJ25" s="758"/>
    </row>
    <row r="26" spans="1:36" ht="122.1" customHeight="1">
      <c r="A26" s="1281"/>
      <c r="B26" s="1281"/>
      <c r="C26" s="1281"/>
      <c r="D26" s="1281"/>
      <c r="E26" s="1281"/>
      <c r="F26" s="1281"/>
      <c r="G26" s="830">
        <v>1</v>
      </c>
      <c r="H26" s="830"/>
      <c r="I26" s="1281"/>
      <c r="J26" s="1281"/>
      <c r="K26" s="838">
        <v>1</v>
      </c>
      <c r="L26" s="743" t="str">
        <f>mergeValue(A26) &amp;"."&amp; mergeValue(B26)&amp;"."&amp; mergeValue(C26)&amp;"."&amp; mergeValue(D26)&amp;"."&amp; mergeValue(E26)&amp;"."&amp; mergeValue(F26)&amp;"."&amp; mergeValue(G26)</f>
        <v>1.1.1.1.1.1.1</v>
      </c>
      <c r="M26" s="1084"/>
      <c r="N26" s="614"/>
      <c r="O26" s="725"/>
      <c r="P26" s="725"/>
      <c r="Q26" s="1034"/>
      <c r="R26" s="1288"/>
      <c r="S26" s="1289" t="s">
        <v>82</v>
      </c>
      <c r="T26" s="1288"/>
      <c r="U26" s="1289" t="s">
        <v>83</v>
      </c>
      <c r="V26" s="725"/>
      <c r="W26" s="1299" t="s">
        <v>720</v>
      </c>
      <c r="X26" s="758" t="str">
        <f>strCheckDate(O27:V27)</f>
        <v/>
      </c>
      <c r="Y26" s="776"/>
      <c r="Z26" s="776" t="str">
        <f t="shared" si="0"/>
        <v/>
      </c>
      <c r="AA26" s="776"/>
      <c r="AB26" s="776"/>
      <c r="AC26" s="776"/>
      <c r="AI26" s="758"/>
      <c r="AJ26" s="758"/>
    </row>
    <row r="27" spans="1:36" ht="11.25" hidden="1">
      <c r="A27" s="1281"/>
      <c r="B27" s="1281"/>
      <c r="C27" s="1281"/>
      <c r="D27" s="1281"/>
      <c r="E27" s="1281"/>
      <c r="F27" s="1281"/>
      <c r="G27" s="830"/>
      <c r="H27" s="830"/>
      <c r="I27" s="1281"/>
      <c r="J27" s="1281"/>
      <c r="K27" s="838"/>
      <c r="L27" s="751"/>
      <c r="M27" s="614"/>
      <c r="N27" s="614"/>
      <c r="O27" s="725"/>
      <c r="P27" s="725"/>
      <c r="Q27" s="731" t="str">
        <f>R26 &amp; "-" &amp; T26</f>
        <v>-</v>
      </c>
      <c r="R27" s="1288"/>
      <c r="S27" s="1289"/>
      <c r="T27" s="1288"/>
      <c r="U27" s="1289"/>
      <c r="V27" s="725"/>
      <c r="W27" s="1300"/>
      <c r="Y27" s="776"/>
      <c r="Z27" s="776" t="str">
        <f t="shared" si="0"/>
        <v/>
      </c>
      <c r="AA27" s="776"/>
      <c r="AB27" s="776"/>
      <c r="AC27" s="776"/>
      <c r="AI27" s="758"/>
      <c r="AJ27" s="758"/>
    </row>
    <row r="28" spans="1:36" ht="15" customHeight="1">
      <c r="A28" s="1281"/>
      <c r="B28" s="1281"/>
      <c r="C28" s="1281"/>
      <c r="D28" s="1281"/>
      <c r="E28" s="1281"/>
      <c r="F28" s="1281"/>
      <c r="G28" s="832"/>
      <c r="H28" s="830"/>
      <c r="I28" s="1281"/>
      <c r="J28" s="1281"/>
      <c r="K28" s="837"/>
      <c r="L28" s="653"/>
      <c r="M28" s="526" t="s">
        <v>24</v>
      </c>
      <c r="N28" s="727"/>
      <c r="O28" s="727"/>
      <c r="P28" s="727"/>
      <c r="Q28" s="727"/>
      <c r="R28" s="727"/>
      <c r="S28" s="727"/>
      <c r="T28" s="727"/>
      <c r="U28" s="727"/>
      <c r="V28" s="724"/>
      <c r="W28" s="1301"/>
      <c r="Y28" s="776"/>
      <c r="Z28" s="776" t="str">
        <f t="shared" si="0"/>
        <v>Добавить вид теплоносителя (параметры теплоносителя)</v>
      </c>
      <c r="AA28" s="776"/>
      <c r="AB28" s="776"/>
      <c r="AC28" s="776"/>
      <c r="AI28" s="758"/>
      <c r="AJ28" s="758"/>
    </row>
    <row r="29" spans="1:36" ht="15" customHeight="1">
      <c r="A29" s="1281"/>
      <c r="B29" s="1281"/>
      <c r="C29" s="1281"/>
      <c r="D29" s="1281"/>
      <c r="E29" s="1281"/>
      <c r="F29" s="832"/>
      <c r="G29" s="832"/>
      <c r="H29" s="830"/>
      <c r="I29" s="1281"/>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1"/>
      <c r="B30" s="1281"/>
      <c r="C30" s="1281"/>
      <c r="D30" s="1281"/>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1"/>
      <c r="B31" s="1281"/>
      <c r="C31" s="1281"/>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1"/>
      <c r="B32" s="1281"/>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1"/>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4" t="s">
        <v>721</v>
      </c>
      <c r="N36" s="1274"/>
      <c r="O36" s="1274"/>
      <c r="P36" s="1274"/>
      <c r="Q36" s="1274"/>
      <c r="R36" s="1274"/>
      <c r="S36" s="1274"/>
      <c r="T36" s="1274"/>
      <c r="U36" s="1274"/>
      <c r="V36" s="1274"/>
      <c r="W36" s="127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6" t="s">
        <v>716</v>
      </c>
      <c r="M5" s="1296"/>
      <c r="N5" s="1296"/>
      <c r="O5" s="1296"/>
      <c r="P5" s="1296"/>
      <c r="Q5" s="1296"/>
      <c r="R5" s="1296"/>
      <c r="S5" s="1296"/>
      <c r="T5" s="1296"/>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3"/>
      <c r="P12" s="1323"/>
      <c r="Q12" s="1323"/>
      <c r="R12" s="1323"/>
      <c r="S12" s="1323"/>
      <c r="T12" s="1323"/>
      <c r="U12" s="1323"/>
    </row>
    <row r="13" spans="1:33">
      <c r="J13" s="451"/>
      <c r="K13" s="451"/>
      <c r="L13" s="1229" t="s">
        <v>444</v>
      </c>
      <c r="M13" s="1229"/>
      <c r="N13" s="1229"/>
      <c r="O13" s="1229"/>
      <c r="P13" s="1229"/>
      <c r="Q13" s="1229"/>
      <c r="R13" s="1229"/>
      <c r="S13" s="1229"/>
      <c r="T13" s="1229"/>
      <c r="U13" s="1229"/>
      <c r="V13" s="1229"/>
      <c r="W13" s="1229" t="s">
        <v>445</v>
      </c>
    </row>
    <row r="14" spans="1:33" ht="14.25" customHeight="1">
      <c r="J14" s="451"/>
      <c r="K14" s="451"/>
      <c r="L14" s="1310" t="s">
        <v>90</v>
      </c>
      <c r="M14" s="1310" t="s">
        <v>601</v>
      </c>
      <c r="N14" s="444"/>
      <c r="O14" s="1311" t="s">
        <v>603</v>
      </c>
      <c r="P14" s="1312"/>
      <c r="Q14" s="1312"/>
      <c r="R14" s="1312"/>
      <c r="S14" s="1312"/>
      <c r="T14" s="1313"/>
      <c r="U14" s="1293" t="s">
        <v>338</v>
      </c>
      <c r="V14" s="1322" t="s">
        <v>273</v>
      </c>
      <c r="W14" s="1229"/>
    </row>
    <row r="15" spans="1:33" ht="14.25" customHeight="1">
      <c r="J15" s="451"/>
      <c r="K15" s="451"/>
      <c r="L15" s="1310"/>
      <c r="M15" s="1310"/>
      <c r="N15" s="443"/>
      <c r="O15" s="1316" t="s">
        <v>602</v>
      </c>
      <c r="P15" s="623"/>
      <c r="Q15" s="623"/>
      <c r="R15" s="1291" t="s">
        <v>614</v>
      </c>
      <c r="S15" s="1291"/>
      <c r="T15" s="1292"/>
      <c r="U15" s="1294"/>
      <c r="V15" s="1322"/>
      <c r="W15" s="1229"/>
    </row>
    <row r="16" spans="1:33" ht="30.75" customHeight="1">
      <c r="J16" s="451"/>
      <c r="K16" s="451"/>
      <c r="L16" s="1310"/>
      <c r="M16" s="1310"/>
      <c r="N16" s="442"/>
      <c r="O16" s="1317"/>
      <c r="P16" s="621"/>
      <c r="Q16" s="622"/>
      <c r="R16" s="505" t="s">
        <v>272</v>
      </c>
      <c r="S16" s="1305" t="s">
        <v>271</v>
      </c>
      <c r="T16" s="1306"/>
      <c r="U16" s="1295"/>
      <c r="V16" s="1322"/>
      <c r="W16" s="1229"/>
    </row>
    <row r="17" spans="1:33">
      <c r="J17" s="451"/>
      <c r="K17" s="459">
        <v>1</v>
      </c>
      <c r="L17" s="605" t="s">
        <v>91</v>
      </c>
      <c r="M17" s="605" t="s">
        <v>47</v>
      </c>
      <c r="N17" s="478" t="s">
        <v>47</v>
      </c>
      <c r="O17" s="606">
        <f ca="1">OFFSET(O17,0,-1)+1</f>
        <v>3</v>
      </c>
      <c r="P17" s="607">
        <f ca="1">OFFSET(P17,0,-1)</f>
        <v>3</v>
      </c>
      <c r="Q17" s="607">
        <f ca="1">OFFSET(Q17,0,-1)</f>
        <v>3</v>
      </c>
      <c r="R17" s="606">
        <f ca="1">OFFSET(R17,0,-1)+1</f>
        <v>4</v>
      </c>
      <c r="S17" s="1325">
        <f ca="1">OFFSET(S17,0,-1)+1</f>
        <v>5</v>
      </c>
      <c r="T17" s="1325"/>
      <c r="U17" s="606">
        <f ca="1">OFFSET(U17,0,-2)+1</f>
        <v>6</v>
      </c>
      <c r="V17" s="607">
        <f ca="1">OFFSET(V17,0,-1)</f>
        <v>6</v>
      </c>
      <c r="W17" s="606">
        <f ca="1">OFFSET(W17,0,-1)+1</f>
        <v>7</v>
      </c>
    </row>
    <row r="18" spans="1:33" ht="22.5">
      <c r="A18" s="1281">
        <v>1</v>
      </c>
      <c r="B18" s="848"/>
      <c r="C18" s="848"/>
      <c r="D18" s="848"/>
      <c r="E18" s="849"/>
      <c r="F18" s="850"/>
      <c r="G18" s="850"/>
      <c r="H18" s="850"/>
      <c r="I18" s="851"/>
      <c r="J18" s="846"/>
      <c r="K18" s="853"/>
      <c r="L18" s="561">
        <f>mergeValue(A18)</f>
        <v>1</v>
      </c>
      <c r="M18" s="609" t="s">
        <v>19</v>
      </c>
      <c r="N18" s="548"/>
      <c r="O18" s="1324"/>
      <c r="P18" s="1324"/>
      <c r="Q18" s="1324"/>
      <c r="R18" s="1324"/>
      <c r="S18" s="1324"/>
      <c r="T18" s="1324"/>
      <c r="U18" s="1324"/>
      <c r="V18" s="1324"/>
      <c r="W18" s="1125" t="s">
        <v>717</v>
      </c>
    </row>
    <row r="19" spans="1:33" ht="22.5">
      <c r="A19" s="1281"/>
      <c r="B19" s="1281">
        <v>1</v>
      </c>
      <c r="C19" s="848"/>
      <c r="D19" s="848"/>
      <c r="E19" s="850"/>
      <c r="F19" s="850"/>
      <c r="G19" s="850"/>
      <c r="H19" s="850"/>
      <c r="I19" s="845"/>
      <c r="J19" s="844"/>
      <c r="K19" s="847"/>
      <c r="L19" s="561" t="str">
        <f>mergeValue(A19) &amp;"."&amp; mergeValue(B19)</f>
        <v>1.1</v>
      </c>
      <c r="M19" s="515" t="s">
        <v>15</v>
      </c>
      <c r="N19" s="548"/>
      <c r="O19" s="1324"/>
      <c r="P19" s="1324"/>
      <c r="Q19" s="1324"/>
      <c r="R19" s="1324"/>
      <c r="S19" s="1324"/>
      <c r="T19" s="1324"/>
      <c r="U19" s="1324"/>
      <c r="V19" s="1324"/>
      <c r="W19" s="1125" t="s">
        <v>458</v>
      </c>
    </row>
    <row r="20" spans="1:33" ht="22.5">
      <c r="A20" s="1281"/>
      <c r="B20" s="1281"/>
      <c r="C20" s="1281">
        <v>1</v>
      </c>
      <c r="D20" s="848"/>
      <c r="E20" s="850"/>
      <c r="F20" s="850"/>
      <c r="G20" s="850"/>
      <c r="H20" s="850"/>
      <c r="I20" s="852"/>
      <c r="J20" s="844"/>
      <c r="K20" s="847"/>
      <c r="L20" s="561" t="str">
        <f>mergeValue(A20) &amp;"."&amp; mergeValue(B20)&amp;"."&amp; mergeValue(C20)</f>
        <v>1.1.1</v>
      </c>
      <c r="M20" s="516" t="s">
        <v>7</v>
      </c>
      <c r="N20" s="548"/>
      <c r="O20" s="1324"/>
      <c r="P20" s="1324"/>
      <c r="Q20" s="1324"/>
      <c r="R20" s="1324"/>
      <c r="S20" s="1324"/>
      <c r="T20" s="1324"/>
      <c r="U20" s="1324"/>
      <c r="V20" s="1324"/>
      <c r="W20" s="1125" t="s">
        <v>599</v>
      </c>
    </row>
    <row r="21" spans="1:33" ht="22.5">
      <c r="A21" s="1281"/>
      <c r="B21" s="1281"/>
      <c r="C21" s="1281"/>
      <c r="D21" s="1281">
        <v>1</v>
      </c>
      <c r="E21" s="850"/>
      <c r="F21" s="850"/>
      <c r="G21" s="850"/>
      <c r="H21" s="850"/>
      <c r="I21" s="852"/>
      <c r="J21" s="844"/>
      <c r="K21" s="847"/>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3" ht="78.75">
      <c r="A22" s="1281"/>
      <c r="B22" s="1281"/>
      <c r="C22" s="1281"/>
      <c r="D22" s="1281"/>
      <c r="E22" s="1281">
        <v>1</v>
      </c>
      <c r="F22" s="850"/>
      <c r="G22" s="850"/>
      <c r="H22" s="848">
        <v>1</v>
      </c>
      <c r="I22" s="1281">
        <v>1</v>
      </c>
      <c r="J22" s="850"/>
      <c r="K22" s="855"/>
      <c r="L22" s="561" t="str">
        <f>mergeValue(A22) &amp;"."&amp; mergeValue(B22)&amp;"."&amp; mergeValue(C22)&amp;"."&amp; mergeValue(D22)&amp;"."&amp; mergeValue(E22)</f>
        <v>1.1.1.1.1</v>
      </c>
      <c r="M22" s="523" t="s">
        <v>8</v>
      </c>
      <c r="N22" s="549"/>
      <c r="O22" s="1283"/>
      <c r="P22" s="1283"/>
      <c r="Q22" s="1283"/>
      <c r="R22" s="1283"/>
      <c r="S22" s="1283"/>
      <c r="T22" s="1283"/>
      <c r="U22" s="1283"/>
      <c r="V22" s="1283"/>
      <c r="W22" s="1125" t="s">
        <v>718</v>
      </c>
    </row>
    <row r="23" spans="1:33" ht="33.75">
      <c r="A23" s="1281"/>
      <c r="B23" s="1281"/>
      <c r="C23" s="1281"/>
      <c r="D23" s="1281"/>
      <c r="E23" s="1281"/>
      <c r="F23" s="1281">
        <v>1</v>
      </c>
      <c r="G23" s="848"/>
      <c r="H23" s="848"/>
      <c r="I23" s="1281"/>
      <c r="J23" s="1281">
        <v>1</v>
      </c>
      <c r="K23" s="856"/>
      <c r="L23" s="561" t="str">
        <f>mergeValue(A23) &amp;"."&amp; mergeValue(B23)&amp;"."&amp; mergeValue(C23)&amp;"."&amp; mergeValue(D23)&amp;"."&amp; mergeValue(E23)&amp;"."&amp; mergeValue(F23)</f>
        <v>1.1.1.1.1.1</v>
      </c>
      <c r="M23" s="524" t="s">
        <v>9</v>
      </c>
      <c r="N23" s="549"/>
      <c r="O23" s="1284"/>
      <c r="P23" s="1285"/>
      <c r="Q23" s="1285"/>
      <c r="R23" s="1285"/>
      <c r="S23" s="1285"/>
      <c r="T23" s="1285"/>
      <c r="U23" s="1285"/>
      <c r="V23" s="1286"/>
      <c r="W23" s="1125" t="s">
        <v>719</v>
      </c>
      <c r="Y23" s="473" t="str">
        <f>strCheckUnique(Z23:Z26)</f>
        <v/>
      </c>
      <c r="AA23" s="473" t="str">
        <f>IF(O23="","",O23 &amp; ":_")</f>
        <v/>
      </c>
    </row>
    <row r="24" spans="1:33" ht="122.1" customHeight="1">
      <c r="A24" s="1281"/>
      <c r="B24" s="1281"/>
      <c r="C24" s="1281"/>
      <c r="D24" s="1281"/>
      <c r="E24" s="1281"/>
      <c r="F24" s="1281"/>
      <c r="G24" s="848">
        <v>1</v>
      </c>
      <c r="H24" s="848"/>
      <c r="I24" s="1281"/>
      <c r="J24" s="1281"/>
      <c r="K24" s="856">
        <v>1</v>
      </c>
      <c r="L24" s="561" t="str">
        <f>mergeValue(A24) &amp;"."&amp; mergeValue(B24)&amp;"."&amp; mergeValue(C24)&amp;"."&amp; mergeValue(D24)&amp;"."&amp; mergeValue(E24)&amp;"."&amp; mergeValue(F24)&amp;"."&amp; mergeValue(G24)</f>
        <v>1.1.1.1.1.1.1</v>
      </c>
      <c r="M24" s="1084"/>
      <c r="N24" s="554"/>
      <c r="O24" s="1099"/>
      <c r="P24" s="531"/>
      <c r="Q24" s="531"/>
      <c r="R24" s="1287"/>
      <c r="S24" s="1289" t="s">
        <v>82</v>
      </c>
      <c r="T24" s="1287"/>
      <c r="U24" s="1289" t="s">
        <v>83</v>
      </c>
      <c r="V24" s="546"/>
      <c r="W24" s="1299" t="s">
        <v>720</v>
      </c>
      <c r="X24" s="469" t="str">
        <f>strCheckDate(O25:V25)</f>
        <v/>
      </c>
      <c r="Y24" s="473"/>
      <c r="Z24" s="473" t="str">
        <f>IF(M24="","",M24 )</f>
        <v/>
      </c>
      <c r="AA24" s="473"/>
      <c r="AB24" s="473"/>
      <c r="AC24" s="473"/>
    </row>
    <row r="25" spans="1:33" ht="11.25" hidden="1">
      <c r="A25" s="1281"/>
      <c r="B25" s="1281"/>
      <c r="C25" s="1281"/>
      <c r="D25" s="1281"/>
      <c r="E25" s="1281"/>
      <c r="F25" s="1281"/>
      <c r="G25" s="848"/>
      <c r="H25" s="848"/>
      <c r="I25" s="1281"/>
      <c r="J25" s="1281"/>
      <c r="K25" s="856"/>
      <c r="L25" s="568"/>
      <c r="M25" s="614"/>
      <c r="N25" s="554"/>
      <c r="O25" s="552"/>
      <c r="P25" s="531"/>
      <c r="Q25" s="552" t="str">
        <f>R24 &amp; "-" &amp; T24</f>
        <v>-</v>
      </c>
      <c r="R25" s="1288"/>
      <c r="S25" s="1289"/>
      <c r="T25" s="1288"/>
      <c r="U25" s="1289"/>
      <c r="V25" s="546"/>
      <c r="W25" s="1300"/>
    </row>
    <row r="26" spans="1:33" s="445" customFormat="1" ht="15" customHeight="1">
      <c r="A26" s="1281"/>
      <c r="B26" s="1281"/>
      <c r="C26" s="1281"/>
      <c r="D26" s="1281"/>
      <c r="E26" s="1281"/>
      <c r="F26" s="1281"/>
      <c r="G26" s="850"/>
      <c r="H26" s="848"/>
      <c r="I26" s="1281"/>
      <c r="J26" s="1281"/>
      <c r="K26" s="855"/>
      <c r="L26" s="507"/>
      <c r="M26" s="526" t="s">
        <v>24</v>
      </c>
      <c r="N26" s="520"/>
      <c r="O26" s="514"/>
      <c r="P26" s="514"/>
      <c r="Q26" s="514"/>
      <c r="R26" s="541"/>
      <c r="S26" s="533"/>
      <c r="T26" s="532"/>
      <c r="U26" s="520"/>
      <c r="V26" s="529"/>
      <c r="W26" s="1301"/>
      <c r="X26" s="470"/>
      <c r="Y26" s="470"/>
      <c r="Z26" s="470"/>
      <c r="AA26" s="470"/>
      <c r="AB26" s="470"/>
      <c r="AC26" s="470"/>
      <c r="AD26" s="470"/>
      <c r="AE26" s="470"/>
      <c r="AF26" s="470"/>
      <c r="AG26" s="470"/>
    </row>
    <row r="27" spans="1:33" s="445" customFormat="1" ht="15" customHeight="1">
      <c r="A27" s="1281"/>
      <c r="B27" s="1281"/>
      <c r="C27" s="1281"/>
      <c r="D27" s="1281"/>
      <c r="E27" s="1281"/>
      <c r="F27" s="850"/>
      <c r="G27" s="850"/>
      <c r="H27" s="848"/>
      <c r="I27" s="1281"/>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1"/>
      <c r="B28" s="1281"/>
      <c r="C28" s="1281"/>
      <c r="D28" s="1281"/>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1"/>
      <c r="B29" s="1281"/>
      <c r="C29" s="1281"/>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1"/>
      <c r="B30" s="1281"/>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1"/>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675</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566</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564</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563</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hm+GZqve/+ClGK/I5d6ndt4gcTGgGbpjpX8NVgfqd6x3qLlKl2PqB4tMn5+Qng/XrH0tKcmNtl8MNykRusx1yg==" saltValue="071ahTw4tFB0f5x0/7Afm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296" t="s">
        <v>731</v>
      </c>
      <c r="M5" s="1296"/>
      <c r="N5" s="1296"/>
      <c r="O5" s="1296"/>
      <c r="P5" s="1296"/>
      <c r="Q5" s="1296"/>
      <c r="R5" s="1296"/>
      <c r="S5" s="1296"/>
      <c r="T5" s="1296"/>
      <c r="U5" s="547"/>
    </row>
    <row r="6" spans="1:35" ht="3" customHeight="1">
      <c r="J6" s="498"/>
      <c r="K6" s="498"/>
      <c r="L6" s="493"/>
      <c r="M6" s="493"/>
      <c r="N6" s="493"/>
      <c r="O6" s="497"/>
      <c r="P6" s="497"/>
      <c r="Q6" s="497"/>
      <c r="R6" s="497"/>
      <c r="S6" s="497"/>
      <c r="T6" s="497"/>
      <c r="U6" s="493"/>
    </row>
    <row r="7" spans="1:35"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634"/>
      <c r="X9" s="558"/>
      <c r="Y9" s="558"/>
      <c r="Z9" s="558"/>
      <c r="AA9" s="558"/>
      <c r="AB9" s="558"/>
      <c r="AC9" s="558"/>
      <c r="AD9" s="558"/>
      <c r="AE9" s="558"/>
      <c r="AF9" s="558"/>
      <c r="AG9" s="558"/>
      <c r="AH9" s="558"/>
      <c r="AI9" s="558"/>
    </row>
    <row r="10" spans="1:35"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5" s="538" customFormat="1" ht="11.25" hidden="1" customHeight="1">
      <c r="A11" s="558"/>
      <c r="B11" s="558"/>
      <c r="C11" s="558"/>
      <c r="D11" s="558"/>
      <c r="E11" s="558"/>
      <c r="F11" s="558"/>
      <c r="G11" s="558"/>
      <c r="H11" s="558"/>
      <c r="L11" s="1297"/>
      <c r="M11" s="1297"/>
      <c r="N11" s="535"/>
      <c r="O11" s="1328"/>
      <c r="P11" s="1328"/>
      <c r="Q11" s="1328"/>
      <c r="R11" s="1328"/>
      <c r="S11" s="1328"/>
      <c r="T11" s="1328"/>
      <c r="U11" s="556" t="s">
        <v>370</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29" t="s">
        <v>444</v>
      </c>
      <c r="M13" s="1229"/>
      <c r="N13" s="1229"/>
      <c r="O13" s="1229"/>
      <c r="P13" s="1229"/>
      <c r="Q13" s="1229"/>
      <c r="R13" s="1229"/>
      <c r="S13" s="1229"/>
      <c r="T13" s="1229"/>
      <c r="U13" s="1229"/>
      <c r="V13" s="1229"/>
      <c r="W13" s="1229" t="s">
        <v>445</v>
      </c>
    </row>
    <row r="14" spans="1:35" ht="14.25" customHeight="1">
      <c r="J14" s="498"/>
      <c r="K14" s="498"/>
      <c r="L14" s="1310" t="s">
        <v>90</v>
      </c>
      <c r="M14" s="1310" t="s">
        <v>601</v>
      </c>
      <c r="N14" s="490"/>
      <c r="O14" s="1311" t="s">
        <v>603</v>
      </c>
      <c r="P14" s="1312"/>
      <c r="Q14" s="1312"/>
      <c r="R14" s="1312"/>
      <c r="S14" s="1312"/>
      <c r="T14" s="1313"/>
      <c r="U14" s="1293" t="s">
        <v>338</v>
      </c>
      <c r="V14" s="1307" t="s">
        <v>273</v>
      </c>
      <c r="W14" s="1229"/>
    </row>
    <row r="15" spans="1:35" ht="14.25" customHeight="1">
      <c r="J15" s="498"/>
      <c r="K15" s="498"/>
      <c r="L15" s="1310"/>
      <c r="M15" s="1310"/>
      <c r="N15" s="490"/>
      <c r="O15" s="1316" t="s">
        <v>589</v>
      </c>
      <c r="P15" s="1314"/>
      <c r="Q15" s="1315"/>
      <c r="R15" s="1291" t="s">
        <v>614</v>
      </c>
      <c r="S15" s="1291"/>
      <c r="T15" s="1292"/>
      <c r="U15" s="1294"/>
      <c r="V15" s="1308"/>
      <c r="W15" s="1229"/>
    </row>
    <row r="16" spans="1:35" ht="30" customHeight="1">
      <c r="J16" s="498"/>
      <c r="K16" s="498"/>
      <c r="L16" s="1310"/>
      <c r="M16" s="1310"/>
      <c r="N16" s="489"/>
      <c r="O16" s="1317"/>
      <c r="P16" s="504"/>
      <c r="Q16" s="504"/>
      <c r="R16" s="505" t="s">
        <v>272</v>
      </c>
      <c r="S16" s="1305" t="s">
        <v>271</v>
      </c>
      <c r="T16" s="1306"/>
      <c r="U16" s="1295"/>
      <c r="V16" s="1309"/>
      <c r="W16" s="1229"/>
    </row>
    <row r="17" spans="1:36">
      <c r="J17" s="498"/>
      <c r="K17" s="537">
        <v>1</v>
      </c>
      <c r="L17" s="615" t="s">
        <v>91</v>
      </c>
      <c r="M17" s="615" t="s">
        <v>47</v>
      </c>
      <c r="N17" s="635" t="s">
        <v>47</v>
      </c>
      <c r="O17" s="616">
        <f ca="1">OFFSET(O17,0,-1)+1</f>
        <v>3</v>
      </c>
      <c r="P17" s="617">
        <f ca="1">OFFSET(P17,0,-1)</f>
        <v>3</v>
      </c>
      <c r="Q17" s="617">
        <f ca="1">OFFSET(Q17,0,-1)</f>
        <v>3</v>
      </c>
      <c r="R17" s="616">
        <f ca="1">OFFSET(R17,0,-1)+1</f>
        <v>4</v>
      </c>
      <c r="S17" s="1298">
        <f ca="1">OFFSET(S17,0,-1)+1</f>
        <v>5</v>
      </c>
      <c r="T17" s="1298"/>
      <c r="U17" s="616">
        <f ca="1">OFFSET(U17,0,-2)+1</f>
        <v>6</v>
      </c>
      <c r="V17" s="617">
        <f ca="1">OFFSET(V17,0,-1)</f>
        <v>6</v>
      </c>
      <c r="W17" s="616">
        <f ca="1">OFFSET(W17,0,-1)+1</f>
        <v>7</v>
      </c>
    </row>
    <row r="18" spans="1:36" ht="22.5">
      <c r="A18" s="1281">
        <v>1</v>
      </c>
      <c r="B18" s="866"/>
      <c r="C18" s="866"/>
      <c r="D18" s="866"/>
      <c r="E18" s="867"/>
      <c r="F18" s="868"/>
      <c r="G18" s="866"/>
      <c r="H18" s="866"/>
      <c r="I18" s="869"/>
      <c r="J18" s="864"/>
      <c r="K18" s="873">
        <v>1</v>
      </c>
      <c r="L18" s="561">
        <f>mergeValue(A18)</f>
        <v>1</v>
      </c>
      <c r="M18" s="609" t="s">
        <v>19</v>
      </c>
      <c r="N18" s="548"/>
      <c r="O18" s="1324"/>
      <c r="P18" s="1324"/>
      <c r="Q18" s="1324"/>
      <c r="R18" s="1324"/>
      <c r="S18" s="1324"/>
      <c r="T18" s="1324"/>
      <c r="U18" s="1324"/>
      <c r="V18" s="1324"/>
      <c r="W18" s="598" t="s">
        <v>717</v>
      </c>
    </row>
    <row r="19" spans="1:36" ht="22.5">
      <c r="A19" s="1281"/>
      <c r="B19" s="1281">
        <v>1</v>
      </c>
      <c r="C19" s="866"/>
      <c r="D19" s="866"/>
      <c r="E19" s="868"/>
      <c r="F19" s="868"/>
      <c r="G19" s="866"/>
      <c r="H19" s="866"/>
      <c r="I19" s="863"/>
      <c r="J19" s="862"/>
      <c r="K19" s="873">
        <v>1</v>
      </c>
      <c r="L19" s="561" t="str">
        <f>mergeValue(A19) &amp;"."&amp; mergeValue(B19)</f>
        <v>1.1</v>
      </c>
      <c r="M19" s="515" t="s">
        <v>15</v>
      </c>
      <c r="N19" s="548"/>
      <c r="O19" s="1324"/>
      <c r="P19" s="1324"/>
      <c r="Q19" s="1324"/>
      <c r="R19" s="1324"/>
      <c r="S19" s="1324"/>
      <c r="T19" s="1324"/>
      <c r="U19" s="1324"/>
      <c r="V19" s="1324"/>
      <c r="W19" s="598" t="s">
        <v>458</v>
      </c>
    </row>
    <row r="20" spans="1:36" ht="22.5">
      <c r="A20" s="1281"/>
      <c r="B20" s="1281"/>
      <c r="C20" s="1281">
        <v>1</v>
      </c>
      <c r="D20" s="866"/>
      <c r="E20" s="868"/>
      <c r="F20" s="868"/>
      <c r="G20" s="866"/>
      <c r="H20" s="866"/>
      <c r="I20" s="870"/>
      <c r="J20" s="862"/>
      <c r="K20" s="873">
        <v>1</v>
      </c>
      <c r="L20" s="561" t="str">
        <f>mergeValue(A20) &amp;"."&amp; mergeValue(B20)&amp;"."&amp; mergeValue(C20)</f>
        <v>1.1.1</v>
      </c>
      <c r="M20" s="516" t="s">
        <v>7</v>
      </c>
      <c r="N20" s="548"/>
      <c r="O20" s="1324"/>
      <c r="P20" s="1324"/>
      <c r="Q20" s="1324"/>
      <c r="R20" s="1324"/>
      <c r="S20" s="1324"/>
      <c r="T20" s="1324"/>
      <c r="U20" s="1324"/>
      <c r="V20" s="1324"/>
      <c r="W20" s="598" t="s">
        <v>599</v>
      </c>
    </row>
    <row r="21" spans="1:36" ht="22.5">
      <c r="A21" s="1281"/>
      <c r="B21" s="1281"/>
      <c r="C21" s="1281"/>
      <c r="D21" s="1281">
        <v>1</v>
      </c>
      <c r="E21" s="868"/>
      <c r="F21" s="868"/>
      <c r="G21" s="866"/>
      <c r="H21" s="866"/>
      <c r="I21" s="1281">
        <v>1</v>
      </c>
      <c r="J21" s="862"/>
      <c r="K21" s="873">
        <v>1</v>
      </c>
      <c r="L21" s="561" t="str">
        <f>mergeValue(A21) &amp;"."&amp; mergeValue(B21)&amp;"."&amp; mergeValue(C21)&amp;"."&amp; mergeValue(D21)</f>
        <v>1.1.1.1</v>
      </c>
      <c r="M21" s="517" t="s">
        <v>21</v>
      </c>
      <c r="N21" s="548"/>
      <c r="O21" s="1324"/>
      <c r="P21" s="1324"/>
      <c r="Q21" s="1324"/>
      <c r="R21" s="1324"/>
      <c r="S21" s="1324"/>
      <c r="T21" s="1324"/>
      <c r="U21" s="1324"/>
      <c r="V21" s="1324"/>
      <c r="W21" s="598" t="s">
        <v>600</v>
      </c>
    </row>
    <row r="22" spans="1:36" ht="11.25" hidden="1" customHeight="1">
      <c r="A22" s="1281"/>
      <c r="B22" s="1281"/>
      <c r="C22" s="1281"/>
      <c r="D22" s="1281"/>
      <c r="E22" s="1281">
        <v>1</v>
      </c>
      <c r="F22" s="868"/>
      <c r="G22" s="866"/>
      <c r="H22" s="866"/>
      <c r="I22" s="1281"/>
      <c r="J22" s="868"/>
      <c r="K22" s="873">
        <v>1</v>
      </c>
      <c r="L22" s="561"/>
      <c r="M22" s="523"/>
      <c r="N22" s="549"/>
      <c r="O22" s="599"/>
      <c r="P22" s="599"/>
      <c r="Q22" s="599"/>
      <c r="R22" s="599"/>
      <c r="S22" s="599"/>
      <c r="T22" s="599"/>
      <c r="U22" s="561"/>
      <c r="V22" s="476"/>
      <c r="W22" s="528"/>
    </row>
    <row r="23" spans="1:36" ht="33.75">
      <c r="A23" s="1281"/>
      <c r="B23" s="1281"/>
      <c r="C23" s="1281"/>
      <c r="D23" s="1281"/>
      <c r="E23" s="1281"/>
      <c r="F23" s="1281">
        <v>1</v>
      </c>
      <c r="G23" s="866"/>
      <c r="H23" s="866"/>
      <c r="I23" s="1281"/>
      <c r="J23" s="1326"/>
      <c r="K23" s="873">
        <v>1</v>
      </c>
      <c r="L23" s="561" t="str">
        <f>mergeValue(A23) &amp;"."&amp; mergeValue(B23)&amp;"."&amp; mergeValue(C23)&amp;"."&amp; mergeValue(D23)&amp;"."&amp;  mergeValue(F23)</f>
        <v>1.1.1.1.1</v>
      </c>
      <c r="M23" s="523" t="s">
        <v>9</v>
      </c>
      <c r="N23" s="549"/>
      <c r="O23" s="1283"/>
      <c r="P23" s="1283"/>
      <c r="Q23" s="1283"/>
      <c r="R23" s="1283"/>
      <c r="S23" s="1283"/>
      <c r="T23" s="1283"/>
      <c r="U23" s="1283"/>
      <c r="V23" s="1283"/>
      <c r="W23" s="598" t="s">
        <v>719</v>
      </c>
      <c r="Y23" s="557" t="str">
        <f>strCheckUnique(Z23:Z26)</f>
        <v/>
      </c>
      <c r="AA23" s="557"/>
    </row>
    <row r="24" spans="1:36" ht="99" customHeight="1">
      <c r="A24" s="1281"/>
      <c r="B24" s="1281"/>
      <c r="C24" s="1281"/>
      <c r="D24" s="1281"/>
      <c r="E24" s="1281"/>
      <c r="F24" s="1281"/>
      <c r="G24" s="866">
        <v>1</v>
      </c>
      <c r="H24" s="866"/>
      <c r="I24" s="1281"/>
      <c r="J24" s="1326"/>
      <c r="K24" s="865"/>
      <c r="L24" s="561" t="str">
        <f>mergeValue(A24) &amp;"."&amp; mergeValue(B24)&amp;"."&amp; mergeValue(C24)&amp;"."&amp; mergeValue(D24)&amp;"."&amp;  mergeValue(F24)&amp;"."&amp;  mergeValue(G24)</f>
        <v>1.1.1.1.1.1</v>
      </c>
      <c r="M24" s="1084"/>
      <c r="N24" s="554"/>
      <c r="O24" s="531"/>
      <c r="P24" s="531"/>
      <c r="Q24" s="531"/>
      <c r="R24" s="1287"/>
      <c r="S24" s="1289" t="s">
        <v>82</v>
      </c>
      <c r="T24" s="1287"/>
      <c r="U24" s="1289" t="s">
        <v>83</v>
      </c>
      <c r="V24" s="506"/>
      <c r="W24" s="1299" t="s">
        <v>732</v>
      </c>
      <c r="X24" s="553" t="str">
        <f>strCheckDate(O25:V25)</f>
        <v/>
      </c>
      <c r="Y24" s="557"/>
      <c r="Z24" s="557" t="str">
        <f>IF(M24="","",M24 )</f>
        <v/>
      </c>
      <c r="AA24" s="557"/>
      <c r="AB24" s="557"/>
      <c r="AC24" s="557"/>
    </row>
    <row r="25" spans="1:36" ht="11.25" hidden="1">
      <c r="A25" s="1281"/>
      <c r="B25" s="1281"/>
      <c r="C25" s="1281"/>
      <c r="D25" s="1281"/>
      <c r="E25" s="1281"/>
      <c r="F25" s="1281"/>
      <c r="G25" s="866"/>
      <c r="H25" s="866"/>
      <c r="I25" s="1281"/>
      <c r="J25" s="1326"/>
      <c r="K25" s="873">
        <v>1</v>
      </c>
      <c r="L25" s="568"/>
      <c r="M25" s="614"/>
      <c r="N25" s="554"/>
      <c r="O25" s="531"/>
      <c r="P25" s="531"/>
      <c r="Q25" s="552" t="str">
        <f>R24 &amp; "-" &amp; T24</f>
        <v>-</v>
      </c>
      <c r="R25" s="1287"/>
      <c r="S25" s="1289"/>
      <c r="T25" s="1287"/>
      <c r="U25" s="1289"/>
      <c r="V25" s="506"/>
      <c r="W25" s="1300"/>
      <c r="Y25" s="557"/>
      <c r="Z25" s="557"/>
      <c r="AA25" s="557"/>
      <c r="AB25" s="557"/>
      <c r="AC25" s="557"/>
    </row>
    <row r="26" spans="1:36" s="491" customFormat="1" ht="15" customHeight="1">
      <c r="A26" s="1281"/>
      <c r="B26" s="1281"/>
      <c r="C26" s="1281"/>
      <c r="D26" s="1281"/>
      <c r="E26" s="1281"/>
      <c r="F26" s="1281"/>
      <c r="G26" s="866"/>
      <c r="H26" s="866"/>
      <c r="I26" s="1281"/>
      <c r="J26" s="1326"/>
      <c r="K26" s="873">
        <v>1</v>
      </c>
      <c r="L26" s="507"/>
      <c r="M26" s="525" t="s">
        <v>24</v>
      </c>
      <c r="N26" s="520"/>
      <c r="O26" s="514"/>
      <c r="P26" s="514"/>
      <c r="Q26" s="514"/>
      <c r="R26" s="541"/>
      <c r="S26" s="533"/>
      <c r="T26" s="532"/>
      <c r="U26" s="520"/>
      <c r="V26" s="529"/>
      <c r="W26" s="1301"/>
      <c r="X26" s="555"/>
      <c r="Y26" s="555"/>
      <c r="Z26" s="555"/>
      <c r="AA26" s="555"/>
      <c r="AB26" s="555"/>
      <c r="AC26" s="555"/>
      <c r="AD26" s="555"/>
      <c r="AE26" s="555"/>
      <c r="AF26" s="555"/>
      <c r="AG26" s="555"/>
      <c r="AH26" s="555"/>
      <c r="AI26" s="555"/>
    </row>
    <row r="27" spans="1:36" s="491" customFormat="1" ht="15" customHeight="1">
      <c r="A27" s="1281"/>
      <c r="B27" s="1281"/>
      <c r="C27" s="1281"/>
      <c r="D27" s="1281"/>
      <c r="E27" s="1281"/>
      <c r="F27" s="868"/>
      <c r="G27" s="868"/>
      <c r="H27" s="866"/>
      <c r="I27" s="1281"/>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281"/>
      <c r="B28" s="1281"/>
      <c r="C28" s="1281"/>
      <c r="D28" s="1281"/>
      <c r="E28" s="868"/>
      <c r="F28" s="868"/>
      <c r="G28" s="868"/>
      <c r="H28" s="866"/>
      <c r="I28" s="1281"/>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281"/>
      <c r="B29" s="1281"/>
      <c r="C29" s="1281"/>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281"/>
      <c r="B30" s="1281"/>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281"/>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2"/>
      <c r="M32" s="534" t="s">
        <v>307</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5"/>
      <c r="M33" s="455"/>
      <c r="N33" s="455"/>
      <c r="O33" s="455"/>
      <c r="P33" s="455"/>
      <c r="Q33" s="455"/>
      <c r="R33" s="455"/>
      <c r="S33" s="455"/>
      <c r="T33" s="455"/>
      <c r="U33" s="455"/>
    </row>
    <row r="34" spans="12:23" ht="106.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G11" s="460"/>
      <c r="H11" s="460"/>
      <c r="L11" s="1297"/>
      <c r="M11" s="1297"/>
      <c r="N11" s="458"/>
      <c r="O11" s="1329"/>
      <c r="P11" s="1329"/>
      <c r="Q11" s="1329"/>
      <c r="R11" s="1329"/>
      <c r="S11" s="1329"/>
      <c r="T11" s="1329"/>
      <c r="U11" s="472" t="s">
        <v>370</v>
      </c>
      <c r="X11" s="474"/>
      <c r="Y11" s="474"/>
      <c r="Z11" s="474"/>
      <c r="AA11" s="474"/>
      <c r="AB11" s="474"/>
      <c r="AC11" s="474"/>
      <c r="AD11" s="474"/>
      <c r="AE11" s="474"/>
      <c r="AF11" s="474"/>
      <c r="AG11" s="474"/>
      <c r="AH11" s="474"/>
    </row>
    <row r="12" spans="1:34">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G15" s="500"/>
      <c r="H15" s="500"/>
      <c r="I15" s="500"/>
      <c r="J15" s="498"/>
      <c r="K15" s="498"/>
      <c r="L15" s="1310"/>
      <c r="M15" s="1310"/>
      <c r="N15" s="490"/>
      <c r="O15" s="1316" t="s">
        <v>577</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4">
      <c r="J17" s="451"/>
      <c r="K17" s="459">
        <v>1</v>
      </c>
      <c r="L17" s="448" t="s">
        <v>91</v>
      </c>
      <c r="M17" s="448" t="s">
        <v>47</v>
      </c>
      <c r="N17" s="465" t="s">
        <v>47</v>
      </c>
      <c r="O17" s="457">
        <f ca="1">OFFSET(O17,0,-1)+1</f>
        <v>3</v>
      </c>
      <c r="P17" s="457">
        <f ca="1">OFFSET(P17,0,-1)+1</f>
        <v>4</v>
      </c>
      <c r="Q17" s="457">
        <f ca="1">OFFSET(Q17,0,-1)+1</f>
        <v>5</v>
      </c>
      <c r="R17" s="457">
        <f ca="1">OFFSET(R17,0,-1)+1</f>
        <v>6</v>
      </c>
      <c r="S17" s="1298">
        <f ca="1">OFFSET(S17,0,-1)+1</f>
        <v>7</v>
      </c>
      <c r="T17" s="1298"/>
      <c r="U17" s="457">
        <f ca="1">OFFSET(U17,0,-2)+1</f>
        <v>8</v>
      </c>
      <c r="V17" s="464">
        <f ca="1">OFFSET(V17,0,-1)</f>
        <v>8</v>
      </c>
      <c r="W17" s="457">
        <f ca="1">OFFSET(W17,0,-1)+1</f>
        <v>9</v>
      </c>
    </row>
    <row r="18" spans="1:34" ht="22.5">
      <c r="A18" s="1281">
        <v>1</v>
      </c>
      <c r="B18" s="887"/>
      <c r="C18" s="887"/>
      <c r="D18" s="887"/>
      <c r="E18" s="888"/>
      <c r="F18" s="889"/>
      <c r="G18" s="889"/>
      <c r="H18" s="889"/>
      <c r="I18" s="890"/>
      <c r="J18" s="885"/>
      <c r="K18" s="892"/>
      <c r="L18" s="561">
        <f>mergeValue(A18)</f>
        <v>1</v>
      </c>
      <c r="M18" s="609" t="s">
        <v>19</v>
      </c>
      <c r="N18" s="548"/>
      <c r="O18" s="1324"/>
      <c r="P18" s="1324"/>
      <c r="Q18" s="1324"/>
      <c r="R18" s="1324"/>
      <c r="S18" s="1324"/>
      <c r="T18" s="1324"/>
      <c r="U18" s="1324"/>
      <c r="V18" s="1324"/>
      <c r="W18" s="1125" t="s">
        <v>717</v>
      </c>
    </row>
    <row r="19" spans="1:34" ht="22.5">
      <c r="A19" s="1281"/>
      <c r="B19" s="1281">
        <v>1</v>
      </c>
      <c r="C19" s="887"/>
      <c r="D19" s="887"/>
      <c r="E19" s="889"/>
      <c r="F19" s="889"/>
      <c r="G19" s="889"/>
      <c r="H19" s="889"/>
      <c r="I19" s="884"/>
      <c r="J19" s="883"/>
      <c r="K19" s="886"/>
      <c r="L19" s="561" t="str">
        <f>mergeValue(A19) &amp;"."&amp; mergeValue(B19)</f>
        <v>1.1</v>
      </c>
      <c r="M19" s="515" t="s">
        <v>15</v>
      </c>
      <c r="N19" s="548"/>
      <c r="O19" s="1324"/>
      <c r="P19" s="1324"/>
      <c r="Q19" s="1324"/>
      <c r="R19" s="1324"/>
      <c r="S19" s="1324"/>
      <c r="T19" s="1324"/>
      <c r="U19" s="1324"/>
      <c r="V19" s="1324"/>
      <c r="W19" s="1125" t="s">
        <v>458</v>
      </c>
    </row>
    <row r="20" spans="1:34" ht="22.5">
      <c r="A20" s="1281"/>
      <c r="B20" s="1281"/>
      <c r="C20" s="1281">
        <v>1</v>
      </c>
      <c r="D20" s="887"/>
      <c r="E20" s="889"/>
      <c r="F20" s="889"/>
      <c r="G20" s="889"/>
      <c r="H20" s="889"/>
      <c r="I20" s="891"/>
      <c r="J20" s="883"/>
      <c r="K20" s="886"/>
      <c r="L20" s="561" t="str">
        <f>mergeValue(A20) &amp;"."&amp; mergeValue(B20)&amp;"."&amp; mergeValue(C20)</f>
        <v>1.1.1</v>
      </c>
      <c r="M20" s="516" t="s">
        <v>7</v>
      </c>
      <c r="N20" s="548"/>
      <c r="O20" s="1324"/>
      <c r="P20" s="1324"/>
      <c r="Q20" s="1324"/>
      <c r="R20" s="1324"/>
      <c r="S20" s="1324"/>
      <c r="T20" s="1324"/>
      <c r="U20" s="1324"/>
      <c r="V20" s="1324"/>
      <c r="W20" s="1125" t="s">
        <v>599</v>
      </c>
    </row>
    <row r="21" spans="1:34" ht="22.5">
      <c r="A21" s="1281"/>
      <c r="B21" s="1281"/>
      <c r="C21" s="1281"/>
      <c r="D21" s="1281">
        <v>1</v>
      </c>
      <c r="E21" s="889"/>
      <c r="F21" s="889"/>
      <c r="G21" s="889"/>
      <c r="H21" s="889"/>
      <c r="I21" s="891"/>
      <c r="J21" s="883"/>
      <c r="K21" s="886"/>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4" ht="11.25" hidden="1" customHeight="1">
      <c r="A22" s="1281"/>
      <c r="B22" s="1281"/>
      <c r="C22" s="1281"/>
      <c r="D22" s="1281"/>
      <c r="E22" s="1281">
        <v>1</v>
      </c>
      <c r="F22" s="889"/>
      <c r="G22" s="889"/>
      <c r="H22" s="887">
        <v>1</v>
      </c>
      <c r="I22" s="1281">
        <v>1</v>
      </c>
      <c r="J22" s="889"/>
      <c r="K22" s="894"/>
      <c r="L22" s="561"/>
      <c r="M22" s="523"/>
      <c r="N22" s="549"/>
      <c r="O22" s="599"/>
      <c r="P22" s="599"/>
      <c r="Q22" s="599"/>
      <c r="R22" s="599"/>
      <c r="S22" s="599"/>
      <c r="T22" s="599"/>
      <c r="U22" s="599"/>
      <c r="V22" s="477"/>
      <c r="W22" s="1086"/>
    </row>
    <row r="23" spans="1:34" ht="33.75">
      <c r="A23" s="1281"/>
      <c r="B23" s="1281"/>
      <c r="C23" s="1281"/>
      <c r="D23" s="1281"/>
      <c r="E23" s="1281"/>
      <c r="F23" s="1281">
        <v>1</v>
      </c>
      <c r="G23" s="887"/>
      <c r="H23" s="887"/>
      <c r="I23" s="1281"/>
      <c r="J23" s="1281">
        <v>1</v>
      </c>
      <c r="K23" s="895"/>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4" ht="99" customHeight="1">
      <c r="A24" s="1281"/>
      <c r="B24" s="1281"/>
      <c r="C24" s="1281"/>
      <c r="D24" s="1281"/>
      <c r="E24" s="1281"/>
      <c r="F24" s="1281"/>
      <c r="G24" s="887">
        <v>1</v>
      </c>
      <c r="H24" s="887"/>
      <c r="I24" s="1281"/>
      <c r="J24" s="1281"/>
      <c r="K24" s="895">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4" ht="11.25" hidden="1">
      <c r="A25" s="1281"/>
      <c r="B25" s="1281"/>
      <c r="C25" s="1281"/>
      <c r="D25" s="1281"/>
      <c r="E25" s="1281"/>
      <c r="F25" s="1281"/>
      <c r="G25" s="887"/>
      <c r="H25" s="887"/>
      <c r="I25" s="1281"/>
      <c r="J25" s="1281"/>
      <c r="K25" s="895"/>
      <c r="L25" s="568"/>
      <c r="M25" s="614"/>
      <c r="N25" s="554"/>
      <c r="O25" s="531"/>
      <c r="P25" s="531"/>
      <c r="Q25" s="552" t="str">
        <f>R24 &amp; "-" &amp; T24</f>
        <v>-</v>
      </c>
      <c r="R25" s="1288"/>
      <c r="S25" s="1289"/>
      <c r="T25" s="1288"/>
      <c r="U25" s="1289"/>
      <c r="V25" s="546"/>
      <c r="W25" s="1300"/>
    </row>
    <row r="26" spans="1:34" s="445" customFormat="1" ht="15" customHeight="1">
      <c r="A26" s="1281"/>
      <c r="B26" s="1281"/>
      <c r="C26" s="1281"/>
      <c r="D26" s="1281"/>
      <c r="E26" s="1281"/>
      <c r="F26" s="1281"/>
      <c r="G26" s="889"/>
      <c r="H26" s="887"/>
      <c r="I26" s="1281"/>
      <c r="J26" s="1281"/>
      <c r="K26" s="894"/>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4" s="445" customFormat="1" ht="15" customHeight="1">
      <c r="A27" s="1281"/>
      <c r="B27" s="1281"/>
      <c r="C27" s="1281"/>
      <c r="D27" s="1281"/>
      <c r="E27" s="1281"/>
      <c r="F27" s="889"/>
      <c r="G27" s="889"/>
      <c r="H27" s="887"/>
      <c r="I27" s="1281"/>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1"/>
      <c r="B28" s="1281"/>
      <c r="C28" s="1281"/>
      <c r="D28" s="1281"/>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1"/>
      <c r="B29" s="1281"/>
      <c r="C29" s="1281"/>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1"/>
      <c r="B30" s="1281"/>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1"/>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5" t="s">
        <v>469</v>
      </c>
      <c r="G2" s="1276"/>
      <c r="H2" s="1277"/>
      <c r="I2" s="608"/>
    </row>
    <row r="3" spans="1:20" ht="3" customHeight="1"/>
    <row r="4" spans="1:20" s="538" customFormat="1" ht="11.25">
      <c r="A4" s="558"/>
      <c r="B4" s="558"/>
      <c r="C4" s="558"/>
      <c r="D4" s="558"/>
      <c r="F4" s="1229" t="s">
        <v>444</v>
      </c>
      <c r="G4" s="1229"/>
      <c r="H4" s="1229"/>
      <c r="I4" s="1278"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8"/>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28.04.2021</v>
      </c>
      <c r="I7" s="549" t="s">
        <v>471</v>
      </c>
      <c r="J7" s="583"/>
      <c r="K7" s="558"/>
      <c r="L7" s="558"/>
      <c r="M7" s="558"/>
      <c r="N7" s="558"/>
      <c r="O7" s="558"/>
      <c r="P7" s="558"/>
      <c r="Q7" s="558"/>
      <c r="R7" s="558"/>
      <c r="S7" s="558"/>
      <c r="T7" s="558"/>
    </row>
    <row r="8" spans="1:20" s="538" customFormat="1" ht="45">
      <c r="A8" s="1279">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79"/>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79"/>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c r="O11" s="558"/>
      <c r="P11" s="558"/>
      <c r="Q11" s="558"/>
      <c r="R11" s="558"/>
      <c r="S11" s="558"/>
      <c r="T11" s="558"/>
    </row>
    <row r="12" spans="1:20"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c r="O13" s="558"/>
      <c r="P13" s="558"/>
      <c r="Q13" s="558"/>
      <c r="R13" s="558"/>
      <c r="S13" s="558"/>
      <c r="T13" s="558"/>
    </row>
    <row r="14" spans="1:20" s="538" customFormat="1" ht="18.75">
      <c r="A14" s="1279"/>
      <c r="B14" s="1279"/>
      <c r="C14" s="1279"/>
      <c r="D14" s="591"/>
      <c r="F14" s="587"/>
      <c r="G14" s="519" t="s">
        <v>4</v>
      </c>
      <c r="H14" s="592"/>
      <c r="I14" s="1280"/>
      <c r="J14" s="583"/>
      <c r="K14" s="558"/>
      <c r="L14" s="558"/>
      <c r="M14" s="558"/>
      <c r="N14" s="558"/>
      <c r="O14" s="558"/>
      <c r="P14" s="558"/>
      <c r="Q14" s="558"/>
      <c r="R14" s="558"/>
      <c r="S14" s="558"/>
      <c r="T14" s="558"/>
    </row>
    <row r="15" spans="1:20" s="538" customFormat="1" ht="18.75">
      <c r="A15" s="1279"/>
      <c r="B15" s="1279"/>
      <c r="C15" s="591"/>
      <c r="D15" s="591"/>
      <c r="F15" s="602"/>
      <c r="G15" s="545" t="s">
        <v>400</v>
      </c>
      <c r="H15" s="603"/>
      <c r="I15" s="604"/>
      <c r="J15" s="583"/>
      <c r="K15" s="558"/>
      <c r="L15" s="558"/>
      <c r="M15" s="558"/>
      <c r="N15" s="558"/>
      <c r="O15" s="558"/>
      <c r="P15" s="558"/>
      <c r="Q15" s="558"/>
      <c r="R15" s="558"/>
      <c r="S15" s="558"/>
      <c r="T15" s="558"/>
    </row>
    <row r="16" spans="1:20" s="538" customFormat="1" ht="18.75">
      <c r="A16" s="1279"/>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4" t="s">
        <v>570</v>
      </c>
      <c r="H19" s="1274"/>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6" t="s">
        <v>615</v>
      </c>
      <c r="M5" s="1296"/>
      <c r="N5" s="1296"/>
      <c r="O5" s="1296"/>
      <c r="P5" s="1296"/>
      <c r="Q5" s="1296"/>
      <c r="R5" s="1296"/>
      <c r="S5" s="1296"/>
      <c r="T5" s="1296"/>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27"/>
      <c r="P12" s="1327"/>
      <c r="Q12" s="1327"/>
      <c r="R12" s="1327"/>
      <c r="S12" s="1327"/>
      <c r="T12" s="1327"/>
      <c r="U12" s="1327"/>
    </row>
    <row r="13" spans="1:34">
      <c r="J13" s="451"/>
      <c r="K13" s="451"/>
      <c r="L13" s="1229" t="s">
        <v>444</v>
      </c>
      <c r="M13" s="1229"/>
      <c r="N13" s="1229"/>
      <c r="O13" s="1229"/>
      <c r="P13" s="1229"/>
      <c r="Q13" s="1229"/>
      <c r="R13" s="1229"/>
      <c r="S13" s="1229"/>
      <c r="T13" s="1229"/>
      <c r="U13" s="1229"/>
      <c r="V13" s="1229"/>
      <c r="W13" s="1229" t="s">
        <v>445</v>
      </c>
    </row>
    <row r="14" spans="1:34" ht="14.25" customHeight="1">
      <c r="J14" s="451"/>
      <c r="K14" s="451"/>
      <c r="L14" s="1310" t="s">
        <v>90</v>
      </c>
      <c r="M14" s="1310" t="s">
        <v>601</v>
      </c>
      <c r="N14" s="490"/>
      <c r="O14" s="1311" t="s">
        <v>603</v>
      </c>
      <c r="P14" s="1312"/>
      <c r="Q14" s="1312"/>
      <c r="R14" s="1312"/>
      <c r="S14" s="1312"/>
      <c r="T14" s="1313"/>
      <c r="U14" s="1293" t="s">
        <v>338</v>
      </c>
      <c r="V14" s="1307" t="s">
        <v>273</v>
      </c>
      <c r="W14" s="1229"/>
    </row>
    <row r="15" spans="1:34" s="492" customFormat="1" ht="14.25" customHeight="1">
      <c r="A15" s="553"/>
      <c r="B15" s="553"/>
      <c r="C15" s="553"/>
      <c r="D15" s="553"/>
      <c r="E15" s="553"/>
      <c r="F15" s="553"/>
      <c r="G15" s="559"/>
      <c r="H15" s="559"/>
      <c r="I15" s="500"/>
      <c r="J15" s="498"/>
      <c r="K15" s="498"/>
      <c r="L15" s="1310"/>
      <c r="M15" s="1310"/>
      <c r="N15" s="490"/>
      <c r="O15" s="1316" t="s">
        <v>674</v>
      </c>
      <c r="P15" s="1314" t="s">
        <v>269</v>
      </c>
      <c r="Q15" s="1315"/>
      <c r="R15" s="1291" t="s">
        <v>614</v>
      </c>
      <c r="S15" s="1291"/>
      <c r="T15" s="1292"/>
      <c r="U15" s="1294"/>
      <c r="V15" s="1308"/>
      <c r="W15" s="1229"/>
      <c r="X15" s="553"/>
      <c r="Y15" s="553"/>
      <c r="Z15" s="553"/>
      <c r="AA15" s="553"/>
      <c r="AB15" s="553"/>
      <c r="AC15" s="553"/>
      <c r="AD15" s="553"/>
      <c r="AE15" s="553"/>
      <c r="AF15" s="553"/>
      <c r="AG15" s="553"/>
      <c r="AH15" s="553"/>
    </row>
    <row r="16" spans="1:34" ht="33.75">
      <c r="J16" s="451"/>
      <c r="K16" s="451"/>
      <c r="L16" s="1310"/>
      <c r="M16" s="1310"/>
      <c r="N16" s="489"/>
      <c r="O16" s="1317"/>
      <c r="P16" s="504" t="s">
        <v>669</v>
      </c>
      <c r="Q16" s="504" t="s">
        <v>670</v>
      </c>
      <c r="R16" s="505" t="s">
        <v>272</v>
      </c>
      <c r="S16" s="1305" t="s">
        <v>271</v>
      </c>
      <c r="T16" s="1306"/>
      <c r="U16" s="1295"/>
      <c r="V16" s="1309"/>
      <c r="W16" s="1229"/>
    </row>
    <row r="17" spans="1:35">
      <c r="J17" s="451"/>
      <c r="K17" s="459">
        <v>1</v>
      </c>
      <c r="L17" s="494" t="s">
        <v>91</v>
      </c>
      <c r="M17" s="494" t="s">
        <v>47</v>
      </c>
      <c r="N17" s="465" t="s">
        <v>47</v>
      </c>
      <c r="O17" s="457">
        <f ca="1">OFFSET(O17,0,-1)+1</f>
        <v>3</v>
      </c>
      <c r="P17" s="457">
        <f ca="1">OFFSET(P17,0,-1)+1</f>
        <v>4</v>
      </c>
      <c r="Q17" s="457">
        <f ca="1">OFFSET(Q17,0,-1)+1</f>
        <v>5</v>
      </c>
      <c r="R17" s="457">
        <f ca="1">OFFSET(R17,0,-1)+1</f>
        <v>6</v>
      </c>
      <c r="S17" s="1298">
        <f ca="1">OFFSET(S17,0,-1)+1</f>
        <v>7</v>
      </c>
      <c r="T17" s="1298"/>
      <c r="U17" s="457">
        <f ca="1">OFFSET(U17,0,-2)+1</f>
        <v>8</v>
      </c>
      <c r="V17" s="619">
        <f ca="1">OFFSET(V17,0,-1)</f>
        <v>8</v>
      </c>
      <c r="W17" s="457">
        <f ca="1">OFFSET(W17,0,-1)+1</f>
        <v>9</v>
      </c>
    </row>
    <row r="18" spans="1:35" ht="22.5">
      <c r="A18" s="1281">
        <v>1</v>
      </c>
      <c r="B18" s="905"/>
      <c r="C18" s="905"/>
      <c r="D18" s="905"/>
      <c r="E18" s="906"/>
      <c r="F18" s="907"/>
      <c r="G18" s="907"/>
      <c r="H18" s="907"/>
      <c r="I18" s="908"/>
      <c r="J18" s="903"/>
      <c r="K18" s="910"/>
      <c r="L18" s="561">
        <f>mergeValue(A18)</f>
        <v>1</v>
      </c>
      <c r="M18" s="609" t="s">
        <v>19</v>
      </c>
      <c r="N18" s="548"/>
      <c r="O18" s="1324"/>
      <c r="P18" s="1324"/>
      <c r="Q18" s="1324"/>
      <c r="R18" s="1324"/>
      <c r="S18" s="1324"/>
      <c r="T18" s="1324"/>
      <c r="U18" s="1324"/>
      <c r="V18" s="1324"/>
      <c r="W18" s="1125" t="s">
        <v>717</v>
      </c>
    </row>
    <row r="19" spans="1:35" ht="22.5">
      <c r="A19" s="1281"/>
      <c r="B19" s="1281">
        <v>1</v>
      </c>
      <c r="C19" s="905"/>
      <c r="D19" s="905"/>
      <c r="E19" s="907"/>
      <c r="F19" s="907"/>
      <c r="G19" s="907"/>
      <c r="H19" s="907"/>
      <c r="I19" s="902"/>
      <c r="J19" s="901"/>
      <c r="K19" s="904"/>
      <c r="L19" s="561" t="str">
        <f>mergeValue(A19) &amp;"."&amp; mergeValue(B19)</f>
        <v>1.1</v>
      </c>
      <c r="M19" s="515" t="s">
        <v>15</v>
      </c>
      <c r="N19" s="548"/>
      <c r="O19" s="1324"/>
      <c r="P19" s="1324"/>
      <c r="Q19" s="1324"/>
      <c r="R19" s="1324"/>
      <c r="S19" s="1324"/>
      <c r="T19" s="1324"/>
      <c r="U19" s="1324"/>
      <c r="V19" s="1324"/>
      <c r="W19" s="1125" t="s">
        <v>458</v>
      </c>
    </row>
    <row r="20" spans="1:35" ht="22.5">
      <c r="A20" s="1281"/>
      <c r="B20" s="1281"/>
      <c r="C20" s="1281">
        <v>1</v>
      </c>
      <c r="D20" s="905"/>
      <c r="E20" s="907"/>
      <c r="F20" s="907"/>
      <c r="G20" s="907"/>
      <c r="H20" s="907"/>
      <c r="I20" s="909"/>
      <c r="J20" s="901"/>
      <c r="K20" s="904"/>
      <c r="L20" s="561" t="str">
        <f>mergeValue(A20) &amp;"."&amp; mergeValue(B20)&amp;"."&amp; mergeValue(C20)</f>
        <v>1.1.1</v>
      </c>
      <c r="M20" s="516" t="s">
        <v>7</v>
      </c>
      <c r="N20" s="548"/>
      <c r="O20" s="1324"/>
      <c r="P20" s="1324"/>
      <c r="Q20" s="1324"/>
      <c r="R20" s="1324"/>
      <c r="S20" s="1324"/>
      <c r="T20" s="1324"/>
      <c r="U20" s="1324"/>
      <c r="V20" s="1324"/>
      <c r="W20" s="1125" t="s">
        <v>599</v>
      </c>
    </row>
    <row r="21" spans="1:35" ht="22.5">
      <c r="A21" s="1281"/>
      <c r="B21" s="1281"/>
      <c r="C21" s="1281"/>
      <c r="D21" s="1281">
        <v>1</v>
      </c>
      <c r="E21" s="907"/>
      <c r="F21" s="907"/>
      <c r="G21" s="907"/>
      <c r="H21" s="907"/>
      <c r="I21" s="909"/>
      <c r="J21" s="901"/>
      <c r="K21" s="904"/>
      <c r="L21" s="561" t="str">
        <f>mergeValue(A21) &amp;"."&amp; mergeValue(B21)&amp;"."&amp; mergeValue(C21)&amp;"."&amp; mergeValue(D21)</f>
        <v>1.1.1.1</v>
      </c>
      <c r="M21" s="517" t="s">
        <v>21</v>
      </c>
      <c r="N21" s="548"/>
      <c r="O21" s="1324"/>
      <c r="P21" s="1324"/>
      <c r="Q21" s="1324"/>
      <c r="R21" s="1324"/>
      <c r="S21" s="1324"/>
      <c r="T21" s="1324"/>
      <c r="U21" s="1324"/>
      <c r="V21" s="1324"/>
      <c r="W21" s="1125" t="s">
        <v>600</v>
      </c>
    </row>
    <row r="22" spans="1:35" ht="11.25" hidden="1" customHeight="1">
      <c r="A22" s="1281"/>
      <c r="B22" s="1281"/>
      <c r="C22" s="1281"/>
      <c r="D22" s="1281"/>
      <c r="E22" s="1281">
        <v>1</v>
      </c>
      <c r="F22" s="907"/>
      <c r="G22" s="907"/>
      <c r="H22" s="905">
        <v>1</v>
      </c>
      <c r="I22" s="1281">
        <v>1</v>
      </c>
      <c r="J22" s="907"/>
      <c r="K22" s="912"/>
      <c r="L22" s="561"/>
      <c r="M22" s="523"/>
      <c r="N22" s="549"/>
      <c r="O22" s="599"/>
      <c r="P22" s="599"/>
      <c r="Q22" s="599"/>
      <c r="R22" s="599"/>
      <c r="S22" s="599"/>
      <c r="T22" s="599"/>
      <c r="U22" s="599"/>
      <c r="V22" s="477"/>
      <c r="W22" s="1086"/>
    </row>
    <row r="23" spans="1:35" ht="33.75">
      <c r="A23" s="1281"/>
      <c r="B23" s="1281"/>
      <c r="C23" s="1281"/>
      <c r="D23" s="1281"/>
      <c r="E23" s="1281"/>
      <c r="F23" s="1281">
        <v>1</v>
      </c>
      <c r="G23" s="905"/>
      <c r="H23" s="905"/>
      <c r="I23" s="1281"/>
      <c r="J23" s="1281">
        <v>1</v>
      </c>
      <c r="K23" s="913"/>
      <c r="L23" s="561" t="str">
        <f>mergeValue(A23) &amp;"."&amp; mergeValue(B23)&amp;"."&amp; mergeValue(C23)&amp;"."&amp; mergeValue(D23)&amp;"."&amp;  mergeValue(F23)</f>
        <v>1.1.1.1.1</v>
      </c>
      <c r="M23" s="524" t="s">
        <v>9</v>
      </c>
      <c r="N23" s="549"/>
      <c r="O23" s="1283"/>
      <c r="P23" s="1283"/>
      <c r="Q23" s="1283"/>
      <c r="R23" s="1283"/>
      <c r="S23" s="1283"/>
      <c r="T23" s="1283"/>
      <c r="U23" s="1283"/>
      <c r="V23" s="1283"/>
      <c r="W23" s="1125" t="s">
        <v>719</v>
      </c>
      <c r="Y23" s="473" t="str">
        <f>strCheckUnique(Z23:Z26)</f>
        <v/>
      </c>
      <c r="AA23" s="473"/>
    </row>
    <row r="24" spans="1:35" ht="99" customHeight="1">
      <c r="A24" s="1281"/>
      <c r="B24" s="1281"/>
      <c r="C24" s="1281"/>
      <c r="D24" s="1281"/>
      <c r="E24" s="1281"/>
      <c r="F24" s="1281"/>
      <c r="G24" s="905">
        <v>1</v>
      </c>
      <c r="H24" s="905"/>
      <c r="I24" s="1281"/>
      <c r="J24" s="1281"/>
      <c r="K24" s="913">
        <v>1</v>
      </c>
      <c r="L24" s="561" t="str">
        <f>mergeValue(A24) &amp;"."&amp; mergeValue(B24)&amp;"."&amp; mergeValue(C24)&amp;"."&amp; mergeValue(D24)&amp;"."&amp; mergeValue(F24)&amp;"."&amp; mergeValue(G24)</f>
        <v>1.1.1.1.1.1</v>
      </c>
      <c r="M24" s="1084"/>
      <c r="N24" s="554"/>
      <c r="O24" s="531"/>
      <c r="P24" s="531"/>
      <c r="Q24" s="1034"/>
      <c r="R24" s="1287"/>
      <c r="S24" s="1289" t="s">
        <v>82</v>
      </c>
      <c r="T24" s="1287"/>
      <c r="U24" s="1289" t="s">
        <v>83</v>
      </c>
      <c r="V24" s="546"/>
      <c r="W24" s="1299" t="s">
        <v>732</v>
      </c>
      <c r="X24" s="469" t="str">
        <f>strCheckDate(O25:V25)</f>
        <v/>
      </c>
      <c r="Y24" s="473"/>
      <c r="Z24" s="473" t="str">
        <f>IF(M24="","",M24 )</f>
        <v/>
      </c>
      <c r="AA24" s="473"/>
      <c r="AB24" s="473"/>
      <c r="AC24" s="473"/>
    </row>
    <row r="25" spans="1:35" ht="11.25" hidden="1">
      <c r="A25" s="1281"/>
      <c r="B25" s="1281"/>
      <c r="C25" s="1281"/>
      <c r="D25" s="1281"/>
      <c r="E25" s="1281"/>
      <c r="F25" s="1281"/>
      <c r="G25" s="905"/>
      <c r="H25" s="905"/>
      <c r="I25" s="1281"/>
      <c r="J25" s="1281"/>
      <c r="K25" s="913"/>
      <c r="L25" s="568"/>
      <c r="M25" s="614"/>
      <c r="N25" s="554"/>
      <c r="O25" s="531"/>
      <c r="P25" s="531"/>
      <c r="Q25" s="552" t="str">
        <f>R24 &amp; "-" &amp; T24</f>
        <v>-</v>
      </c>
      <c r="R25" s="1288"/>
      <c r="S25" s="1289"/>
      <c r="T25" s="1288"/>
      <c r="U25" s="1289"/>
      <c r="V25" s="546"/>
      <c r="W25" s="1300"/>
    </row>
    <row r="26" spans="1:35" s="445" customFormat="1" ht="15" customHeight="1">
      <c r="A26" s="1281"/>
      <c r="B26" s="1281"/>
      <c r="C26" s="1281"/>
      <c r="D26" s="1281"/>
      <c r="E26" s="1281"/>
      <c r="F26" s="1281"/>
      <c r="G26" s="907"/>
      <c r="H26" s="905"/>
      <c r="I26" s="1281"/>
      <c r="J26" s="1281"/>
      <c r="K26" s="912"/>
      <c r="L26" s="507"/>
      <c r="M26" s="525" t="s">
        <v>24</v>
      </c>
      <c r="N26" s="520"/>
      <c r="O26" s="514"/>
      <c r="P26" s="514"/>
      <c r="Q26" s="514"/>
      <c r="R26" s="541"/>
      <c r="S26" s="533"/>
      <c r="T26" s="532"/>
      <c r="U26" s="520"/>
      <c r="V26" s="529"/>
      <c r="W26" s="1301"/>
      <c r="X26" s="470"/>
      <c r="Y26" s="470"/>
      <c r="Z26" s="470"/>
      <c r="AA26" s="470"/>
      <c r="AB26" s="470"/>
      <c r="AC26" s="470"/>
      <c r="AD26" s="470"/>
      <c r="AE26" s="470"/>
      <c r="AF26" s="470"/>
      <c r="AG26" s="470"/>
      <c r="AH26" s="470"/>
    </row>
    <row r="27" spans="1:35" s="445" customFormat="1" ht="15" customHeight="1">
      <c r="A27" s="1281"/>
      <c r="B27" s="1281"/>
      <c r="C27" s="1281"/>
      <c r="D27" s="1281"/>
      <c r="E27" s="1281"/>
      <c r="F27" s="907"/>
      <c r="G27" s="907"/>
      <c r="H27" s="905"/>
      <c r="I27" s="1281"/>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1"/>
      <c r="B28" s="1281"/>
      <c r="C28" s="1281"/>
      <c r="D28" s="1281"/>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1"/>
      <c r="B29" s="1281"/>
      <c r="C29" s="1281"/>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1"/>
      <c r="B30" s="1281"/>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1"/>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4" t="s">
        <v>733</v>
      </c>
      <c r="N34" s="1274"/>
      <c r="O34" s="1274"/>
      <c r="P34" s="1274"/>
      <c r="Q34" s="1274"/>
      <c r="R34" s="1274"/>
      <c r="S34" s="1274"/>
      <c r="T34" s="1274"/>
      <c r="U34" s="1274"/>
      <c r="V34" s="1274"/>
      <c r="W34" s="1274"/>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t="str">
        <f>IF('Перечень тарифов'!R21="","наименование отсутствует","" &amp; 'Перечень тарифов'!R21 &amp; "")</f>
        <v>наименование отсутствует</v>
      </c>
      <c r="I8" s="188" t="s">
        <v>567</v>
      </c>
      <c r="J8" s="312"/>
      <c r="K8" s="206"/>
      <c r="L8" s="206"/>
      <c r="M8" s="206"/>
      <c r="N8" s="206"/>
      <c r="O8" s="206"/>
      <c r="P8" s="206"/>
      <c r="Q8" s="206"/>
      <c r="R8" s="206"/>
      <c r="S8" s="206"/>
      <c r="T8" s="206"/>
    </row>
    <row r="9" spans="1:20" s="182" customFormat="1" ht="33.75">
      <c r="A9" s="1279"/>
      <c r="B9" s="206"/>
      <c r="C9" s="206"/>
      <c r="D9" s="206"/>
      <c r="F9" s="313" t="str">
        <f>"3." &amp;mergeValue(A9)</f>
        <v>3.1</v>
      </c>
      <c r="G9" s="389" t="s">
        <v>473</v>
      </c>
      <c r="H9" s="29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t="str">
        <f>IF(Территории!H13="","","" &amp; Территории!H13 &amp; "")</f>
        <v>городской округ Самара</v>
      </c>
      <c r="I12" s="188" t="s">
        <v>478</v>
      </c>
      <c r="J12" s="312"/>
      <c r="K12" s="206"/>
      <c r="L12" s="206"/>
      <c r="M12" s="206"/>
      <c r="N12" s="206"/>
      <c r="O12" s="206"/>
      <c r="P12" s="206"/>
      <c r="Q12" s="206"/>
      <c r="R12" s="206"/>
      <c r="S12" s="206"/>
      <c r="T12" s="206"/>
    </row>
    <row r="13" spans="1:20" s="182" customFormat="1" ht="56.25">
      <c r="A13" s="1279"/>
      <c r="B13" s="1279"/>
      <c r="C13" s="1279"/>
      <c r="D13" s="321">
        <v>1</v>
      </c>
      <c r="F13" s="313" t="str">
        <f>"4."&amp;mergeValue(A13) &amp;"."&amp;mergeValue(B13)&amp;"."&amp;mergeValue(C13)&amp;"."&amp;mergeValue(D13)</f>
        <v>4.1.1.1.1</v>
      </c>
      <c r="G13" s="392" t="s">
        <v>476</v>
      </c>
      <c r="H13" s="297" t="str">
        <f>IF(Территории!R14="","","" &amp; Территории!R14 &amp; "")</f>
        <v>городской округ Самара (36701000)</v>
      </c>
      <c r="I13" s="1180"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4" t="s">
        <v>570</v>
      </c>
      <c r="H15" s="1274"/>
      <c r="I15" s="218"/>
      <c r="J15" s="307"/>
      <c r="K15" s="307"/>
      <c r="L15" s="307"/>
      <c r="M15" s="307"/>
      <c r="N15" s="307"/>
      <c r="O15" s="307"/>
      <c r="P15" s="307"/>
      <c r="Q15" s="307"/>
      <c r="R15" s="307"/>
      <c r="S15" s="307"/>
      <c r="T15" s="307"/>
    </row>
  </sheetData>
  <sheetProtection algorithmName="SHA-512" hashValue="PlNqtQ4zZ8MxXD9e8/BosAuZNqOZAab62tUqkZKbsig4w1P26gUXRAQrHOXPcSnjWFdGR5JS9RyPltrZz5TG8w==" saltValue="1hKD/mDFtDbichVKjMC8n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CV36"/>
  <sheetViews>
    <sheetView showGridLines="0" topLeftCell="M4" zoomScaleNormal="100" workbookViewId="0">
      <selection activeCell="M29" sqref="M29"/>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customWidth="1"/>
    <col min="39" max="40" width="23.7109375" style="1068" customWidth="1"/>
    <col min="41" max="45" width="23.7109375" style="1068" hidden="1" customWidth="1"/>
    <col min="46" max="46" width="1.7109375" style="1068" hidden="1" customWidth="1"/>
    <col min="47" max="47" width="11.7109375" style="1068" customWidth="1"/>
    <col min="48" max="48" width="3.7109375" style="1068" customWidth="1"/>
    <col min="49" max="49" width="11.7109375" style="1068" customWidth="1"/>
    <col min="50" max="50" width="8.5703125" style="1068" customWidth="1"/>
    <col min="51" max="52" width="23.7109375" style="1068" customWidth="1"/>
    <col min="53" max="57" width="23.7109375" style="1068" hidden="1" customWidth="1"/>
    <col min="58" max="58" width="1.7109375" style="1068" hidden="1" customWidth="1"/>
    <col min="59" max="59" width="11.7109375" style="1068" customWidth="1"/>
    <col min="60" max="60" width="3.7109375" style="1068" customWidth="1"/>
    <col min="61" max="61" width="11.7109375" style="1068" customWidth="1"/>
    <col min="62" max="62" width="8.5703125" style="1068" customWidth="1"/>
    <col min="63" max="64" width="23.7109375" style="1068" customWidth="1"/>
    <col min="65" max="69" width="23.7109375" style="1068" hidden="1" customWidth="1"/>
    <col min="70" max="70" width="1.7109375" style="1068" hidden="1" customWidth="1"/>
    <col min="71" max="71" width="11.7109375" style="1068" customWidth="1"/>
    <col min="72" max="72" width="3.7109375" style="1068" customWidth="1"/>
    <col min="73" max="73" width="11.7109375" style="1068" customWidth="1"/>
    <col min="74" max="74" width="8.5703125" style="1068" customWidth="1"/>
    <col min="75" max="76" width="23.7109375" style="1068" customWidth="1"/>
    <col min="77" max="81" width="23.7109375" style="1068" hidden="1" customWidth="1"/>
    <col min="82" max="82" width="1.7109375" style="1068" hidden="1" customWidth="1"/>
    <col min="83" max="83" width="11.7109375" style="1068" customWidth="1"/>
    <col min="84" max="84" width="3.7109375" style="1068" customWidth="1"/>
    <col min="85" max="85" width="11.7109375" style="1068" customWidth="1"/>
    <col min="86" max="86" width="8.5703125" style="1068" hidden="1" customWidth="1"/>
    <col min="87" max="87" width="4.7109375" style="446" customWidth="1"/>
    <col min="88" max="88" width="115.7109375" style="446" customWidth="1"/>
    <col min="89" max="93" width="10.5703125" style="469"/>
    <col min="94" max="309" width="10.5703125" style="446"/>
    <col min="310" max="317" width="0" style="446" hidden="1" customWidth="1"/>
    <col min="318" max="320" width="3.7109375" style="446" customWidth="1"/>
    <col min="321" max="321" width="12.7109375" style="446" customWidth="1"/>
    <col min="322" max="322" width="47.42578125" style="446" customWidth="1"/>
    <col min="323" max="331" width="0" style="446" hidden="1" customWidth="1"/>
    <col min="332" max="332" width="11.7109375" style="446" customWidth="1"/>
    <col min="333" max="333" width="6.42578125" style="446" bestFit="1" customWidth="1"/>
    <col min="334" max="334" width="11.7109375" style="446" customWidth="1"/>
    <col min="335" max="335" width="0" style="446" hidden="1" customWidth="1"/>
    <col min="336" max="336" width="3.7109375" style="446" customWidth="1"/>
    <col min="337" max="337" width="11.140625" style="446" bestFit="1" customWidth="1"/>
    <col min="338" max="565" width="10.5703125" style="446"/>
    <col min="566" max="573" width="0" style="446" hidden="1" customWidth="1"/>
    <col min="574" max="576" width="3.7109375" style="446" customWidth="1"/>
    <col min="577" max="577" width="12.7109375" style="446" customWidth="1"/>
    <col min="578" max="578" width="47.42578125" style="446" customWidth="1"/>
    <col min="579" max="587" width="0" style="446" hidden="1" customWidth="1"/>
    <col min="588" max="588" width="11.7109375" style="446" customWidth="1"/>
    <col min="589" max="589" width="6.42578125" style="446" bestFit="1" customWidth="1"/>
    <col min="590" max="590" width="11.7109375" style="446" customWidth="1"/>
    <col min="591" max="591" width="0" style="446" hidden="1" customWidth="1"/>
    <col min="592" max="592" width="3.7109375" style="446" customWidth="1"/>
    <col min="593" max="593" width="11.140625" style="446" bestFit="1" customWidth="1"/>
    <col min="594" max="821" width="10.5703125" style="446"/>
    <col min="822" max="829" width="0" style="446" hidden="1" customWidth="1"/>
    <col min="830" max="832" width="3.7109375" style="446" customWidth="1"/>
    <col min="833" max="833" width="12.7109375" style="446" customWidth="1"/>
    <col min="834" max="834" width="47.42578125" style="446" customWidth="1"/>
    <col min="835" max="843" width="0" style="446" hidden="1" customWidth="1"/>
    <col min="844" max="844" width="11.7109375" style="446" customWidth="1"/>
    <col min="845" max="845" width="6.42578125" style="446" bestFit="1" customWidth="1"/>
    <col min="846" max="846" width="11.7109375" style="446" customWidth="1"/>
    <col min="847" max="847" width="0" style="446" hidden="1" customWidth="1"/>
    <col min="848" max="848" width="3.7109375" style="446" customWidth="1"/>
    <col min="849" max="849" width="11.140625" style="446" bestFit="1" customWidth="1"/>
    <col min="850" max="1077" width="10.5703125" style="446"/>
    <col min="1078" max="1085" width="0" style="446" hidden="1" customWidth="1"/>
    <col min="1086" max="1088" width="3.7109375" style="446" customWidth="1"/>
    <col min="1089" max="1089" width="12.7109375" style="446" customWidth="1"/>
    <col min="1090" max="1090" width="47.42578125" style="446" customWidth="1"/>
    <col min="1091" max="1099" width="0" style="446" hidden="1" customWidth="1"/>
    <col min="1100" max="1100" width="11.7109375" style="446" customWidth="1"/>
    <col min="1101" max="1101" width="6.42578125" style="446" bestFit="1" customWidth="1"/>
    <col min="1102" max="1102" width="11.7109375" style="446" customWidth="1"/>
    <col min="1103" max="1103" width="0" style="446" hidden="1" customWidth="1"/>
    <col min="1104" max="1104" width="3.7109375" style="446" customWidth="1"/>
    <col min="1105" max="1105" width="11.140625" style="446" bestFit="1" customWidth="1"/>
    <col min="1106" max="1333" width="10.5703125" style="446"/>
    <col min="1334" max="1341" width="0" style="446" hidden="1" customWidth="1"/>
    <col min="1342" max="1344" width="3.7109375" style="446" customWidth="1"/>
    <col min="1345" max="1345" width="12.7109375" style="446" customWidth="1"/>
    <col min="1346" max="1346" width="47.42578125" style="446" customWidth="1"/>
    <col min="1347" max="1355" width="0" style="446" hidden="1" customWidth="1"/>
    <col min="1356" max="1356" width="11.7109375" style="446" customWidth="1"/>
    <col min="1357" max="1357" width="6.42578125" style="446" bestFit="1" customWidth="1"/>
    <col min="1358" max="1358" width="11.7109375" style="446" customWidth="1"/>
    <col min="1359" max="1359" width="0" style="446" hidden="1" customWidth="1"/>
    <col min="1360" max="1360" width="3.7109375" style="446" customWidth="1"/>
    <col min="1361" max="1361" width="11.140625" style="446" bestFit="1" customWidth="1"/>
    <col min="1362" max="1589" width="10.5703125" style="446"/>
    <col min="1590" max="1597" width="0" style="446" hidden="1" customWidth="1"/>
    <col min="1598" max="1600" width="3.7109375" style="446" customWidth="1"/>
    <col min="1601" max="1601" width="12.7109375" style="446" customWidth="1"/>
    <col min="1602" max="1602" width="47.42578125" style="446" customWidth="1"/>
    <col min="1603" max="1611" width="0" style="446" hidden="1" customWidth="1"/>
    <col min="1612" max="1612" width="11.7109375" style="446" customWidth="1"/>
    <col min="1613" max="1613" width="6.42578125" style="446" bestFit="1" customWidth="1"/>
    <col min="1614" max="1614" width="11.7109375" style="446" customWidth="1"/>
    <col min="1615" max="1615" width="0" style="446" hidden="1" customWidth="1"/>
    <col min="1616" max="1616" width="3.7109375" style="446" customWidth="1"/>
    <col min="1617" max="1617" width="11.140625" style="446" bestFit="1" customWidth="1"/>
    <col min="1618" max="1845" width="10.5703125" style="446"/>
    <col min="1846" max="1853" width="0" style="446" hidden="1" customWidth="1"/>
    <col min="1854" max="1856" width="3.7109375" style="446" customWidth="1"/>
    <col min="1857" max="1857" width="12.7109375" style="446" customWidth="1"/>
    <col min="1858" max="1858" width="47.42578125" style="446" customWidth="1"/>
    <col min="1859" max="1867" width="0" style="446" hidden="1" customWidth="1"/>
    <col min="1868" max="1868" width="11.7109375" style="446" customWidth="1"/>
    <col min="1869" max="1869" width="6.42578125" style="446" bestFit="1" customWidth="1"/>
    <col min="1870" max="1870" width="11.7109375" style="446" customWidth="1"/>
    <col min="1871" max="1871" width="0" style="446" hidden="1" customWidth="1"/>
    <col min="1872" max="1872" width="3.7109375" style="446" customWidth="1"/>
    <col min="1873" max="1873" width="11.140625" style="446" bestFit="1" customWidth="1"/>
    <col min="1874" max="2101" width="10.5703125" style="446"/>
    <col min="2102" max="2109" width="0" style="446" hidden="1" customWidth="1"/>
    <col min="2110" max="2112" width="3.7109375" style="446" customWidth="1"/>
    <col min="2113" max="2113" width="12.7109375" style="446" customWidth="1"/>
    <col min="2114" max="2114" width="47.42578125" style="446" customWidth="1"/>
    <col min="2115" max="2123" width="0" style="446" hidden="1" customWidth="1"/>
    <col min="2124" max="2124" width="11.7109375" style="446" customWidth="1"/>
    <col min="2125" max="2125" width="6.42578125" style="446" bestFit="1" customWidth="1"/>
    <col min="2126" max="2126" width="11.7109375" style="446" customWidth="1"/>
    <col min="2127" max="2127" width="0" style="446" hidden="1" customWidth="1"/>
    <col min="2128" max="2128" width="3.7109375" style="446" customWidth="1"/>
    <col min="2129" max="2129" width="11.140625" style="446" bestFit="1" customWidth="1"/>
    <col min="2130" max="2357" width="10.5703125" style="446"/>
    <col min="2358" max="2365" width="0" style="446" hidden="1" customWidth="1"/>
    <col min="2366" max="2368" width="3.7109375" style="446" customWidth="1"/>
    <col min="2369" max="2369" width="12.7109375" style="446" customWidth="1"/>
    <col min="2370" max="2370" width="47.42578125" style="446" customWidth="1"/>
    <col min="2371" max="2379" width="0" style="446" hidden="1" customWidth="1"/>
    <col min="2380" max="2380" width="11.7109375" style="446" customWidth="1"/>
    <col min="2381" max="2381" width="6.42578125" style="446" bestFit="1" customWidth="1"/>
    <col min="2382" max="2382" width="11.7109375" style="446" customWidth="1"/>
    <col min="2383" max="2383" width="0" style="446" hidden="1" customWidth="1"/>
    <col min="2384" max="2384" width="3.7109375" style="446" customWidth="1"/>
    <col min="2385" max="2385" width="11.140625" style="446" bestFit="1" customWidth="1"/>
    <col min="2386" max="2613" width="10.5703125" style="446"/>
    <col min="2614" max="2621" width="0" style="446" hidden="1" customWidth="1"/>
    <col min="2622" max="2624" width="3.7109375" style="446" customWidth="1"/>
    <col min="2625" max="2625" width="12.7109375" style="446" customWidth="1"/>
    <col min="2626" max="2626" width="47.42578125" style="446" customWidth="1"/>
    <col min="2627" max="2635" width="0" style="446" hidden="1" customWidth="1"/>
    <col min="2636" max="2636" width="11.7109375" style="446" customWidth="1"/>
    <col min="2637" max="2637" width="6.42578125" style="446" bestFit="1" customWidth="1"/>
    <col min="2638" max="2638" width="11.7109375" style="446" customWidth="1"/>
    <col min="2639" max="2639" width="0" style="446" hidden="1" customWidth="1"/>
    <col min="2640" max="2640" width="3.7109375" style="446" customWidth="1"/>
    <col min="2641" max="2641" width="11.140625" style="446" bestFit="1" customWidth="1"/>
    <col min="2642" max="2869" width="10.5703125" style="446"/>
    <col min="2870" max="2877" width="0" style="446" hidden="1" customWidth="1"/>
    <col min="2878" max="2880" width="3.7109375" style="446" customWidth="1"/>
    <col min="2881" max="2881" width="12.7109375" style="446" customWidth="1"/>
    <col min="2882" max="2882" width="47.42578125" style="446" customWidth="1"/>
    <col min="2883" max="2891" width="0" style="446" hidden="1" customWidth="1"/>
    <col min="2892" max="2892" width="11.7109375" style="446" customWidth="1"/>
    <col min="2893" max="2893" width="6.42578125" style="446" bestFit="1" customWidth="1"/>
    <col min="2894" max="2894" width="11.7109375" style="446" customWidth="1"/>
    <col min="2895" max="2895" width="0" style="446" hidden="1" customWidth="1"/>
    <col min="2896" max="2896" width="3.7109375" style="446" customWidth="1"/>
    <col min="2897" max="2897" width="11.140625" style="446" bestFit="1" customWidth="1"/>
    <col min="2898" max="3125" width="10.5703125" style="446"/>
    <col min="3126" max="3133" width="0" style="446" hidden="1" customWidth="1"/>
    <col min="3134" max="3136" width="3.7109375" style="446" customWidth="1"/>
    <col min="3137" max="3137" width="12.7109375" style="446" customWidth="1"/>
    <col min="3138" max="3138" width="47.42578125" style="446" customWidth="1"/>
    <col min="3139" max="3147" width="0" style="446" hidden="1" customWidth="1"/>
    <col min="3148" max="3148" width="11.7109375" style="446" customWidth="1"/>
    <col min="3149" max="3149" width="6.42578125" style="446" bestFit="1" customWidth="1"/>
    <col min="3150" max="3150" width="11.7109375" style="446" customWidth="1"/>
    <col min="3151" max="3151" width="0" style="446" hidden="1" customWidth="1"/>
    <col min="3152" max="3152" width="3.7109375" style="446" customWidth="1"/>
    <col min="3153" max="3153" width="11.140625" style="446" bestFit="1" customWidth="1"/>
    <col min="3154" max="3381" width="10.5703125" style="446"/>
    <col min="3382" max="3389" width="0" style="446" hidden="1" customWidth="1"/>
    <col min="3390" max="3392" width="3.7109375" style="446" customWidth="1"/>
    <col min="3393" max="3393" width="12.7109375" style="446" customWidth="1"/>
    <col min="3394" max="3394" width="47.42578125" style="446" customWidth="1"/>
    <col min="3395" max="3403" width="0" style="446" hidden="1" customWidth="1"/>
    <col min="3404" max="3404" width="11.7109375" style="446" customWidth="1"/>
    <col min="3405" max="3405" width="6.42578125" style="446" bestFit="1" customWidth="1"/>
    <col min="3406" max="3406" width="11.7109375" style="446" customWidth="1"/>
    <col min="3407" max="3407" width="0" style="446" hidden="1" customWidth="1"/>
    <col min="3408" max="3408" width="3.7109375" style="446" customWidth="1"/>
    <col min="3409" max="3409" width="11.140625" style="446" bestFit="1" customWidth="1"/>
    <col min="3410" max="3637" width="10.5703125" style="446"/>
    <col min="3638" max="3645" width="0" style="446" hidden="1" customWidth="1"/>
    <col min="3646" max="3648" width="3.7109375" style="446" customWidth="1"/>
    <col min="3649" max="3649" width="12.7109375" style="446" customWidth="1"/>
    <col min="3650" max="3650" width="47.42578125" style="446" customWidth="1"/>
    <col min="3651" max="3659" width="0" style="446" hidden="1" customWidth="1"/>
    <col min="3660" max="3660" width="11.7109375" style="446" customWidth="1"/>
    <col min="3661" max="3661" width="6.42578125" style="446" bestFit="1" customWidth="1"/>
    <col min="3662" max="3662" width="11.7109375" style="446" customWidth="1"/>
    <col min="3663" max="3663" width="0" style="446" hidden="1" customWidth="1"/>
    <col min="3664" max="3664" width="3.7109375" style="446" customWidth="1"/>
    <col min="3665" max="3665" width="11.140625" style="446" bestFit="1" customWidth="1"/>
    <col min="3666" max="3893" width="10.5703125" style="446"/>
    <col min="3894" max="3901" width="0" style="446" hidden="1" customWidth="1"/>
    <col min="3902" max="3904" width="3.7109375" style="446" customWidth="1"/>
    <col min="3905" max="3905" width="12.7109375" style="446" customWidth="1"/>
    <col min="3906" max="3906" width="47.42578125" style="446" customWidth="1"/>
    <col min="3907" max="3915" width="0" style="446" hidden="1" customWidth="1"/>
    <col min="3916" max="3916" width="11.7109375" style="446" customWidth="1"/>
    <col min="3917" max="3917" width="6.42578125" style="446" bestFit="1" customWidth="1"/>
    <col min="3918" max="3918" width="11.7109375" style="446" customWidth="1"/>
    <col min="3919" max="3919" width="0" style="446" hidden="1" customWidth="1"/>
    <col min="3920" max="3920" width="3.7109375" style="446" customWidth="1"/>
    <col min="3921" max="3921" width="11.140625" style="446" bestFit="1" customWidth="1"/>
    <col min="3922" max="4149" width="10.5703125" style="446"/>
    <col min="4150" max="4157" width="0" style="446" hidden="1" customWidth="1"/>
    <col min="4158" max="4160" width="3.7109375" style="446" customWidth="1"/>
    <col min="4161" max="4161" width="12.7109375" style="446" customWidth="1"/>
    <col min="4162" max="4162" width="47.42578125" style="446" customWidth="1"/>
    <col min="4163" max="4171" width="0" style="446" hidden="1" customWidth="1"/>
    <col min="4172" max="4172" width="11.7109375" style="446" customWidth="1"/>
    <col min="4173" max="4173" width="6.42578125" style="446" bestFit="1" customWidth="1"/>
    <col min="4174" max="4174" width="11.7109375" style="446" customWidth="1"/>
    <col min="4175" max="4175" width="0" style="446" hidden="1" customWidth="1"/>
    <col min="4176" max="4176" width="3.7109375" style="446" customWidth="1"/>
    <col min="4177" max="4177" width="11.140625" style="446" bestFit="1" customWidth="1"/>
    <col min="4178" max="4405" width="10.5703125" style="446"/>
    <col min="4406" max="4413" width="0" style="446" hidden="1" customWidth="1"/>
    <col min="4414" max="4416" width="3.7109375" style="446" customWidth="1"/>
    <col min="4417" max="4417" width="12.7109375" style="446" customWidth="1"/>
    <col min="4418" max="4418" width="47.42578125" style="446" customWidth="1"/>
    <col min="4419" max="4427" width="0" style="446" hidden="1" customWidth="1"/>
    <col min="4428" max="4428" width="11.7109375" style="446" customWidth="1"/>
    <col min="4429" max="4429" width="6.42578125" style="446" bestFit="1" customWidth="1"/>
    <col min="4430" max="4430" width="11.7109375" style="446" customWidth="1"/>
    <col min="4431" max="4431" width="0" style="446" hidden="1" customWidth="1"/>
    <col min="4432" max="4432" width="3.7109375" style="446" customWidth="1"/>
    <col min="4433" max="4433" width="11.140625" style="446" bestFit="1" customWidth="1"/>
    <col min="4434" max="4661" width="10.5703125" style="446"/>
    <col min="4662" max="4669" width="0" style="446" hidden="1" customWidth="1"/>
    <col min="4670" max="4672" width="3.7109375" style="446" customWidth="1"/>
    <col min="4673" max="4673" width="12.7109375" style="446" customWidth="1"/>
    <col min="4674" max="4674" width="47.42578125" style="446" customWidth="1"/>
    <col min="4675" max="4683" width="0" style="446" hidden="1" customWidth="1"/>
    <col min="4684" max="4684" width="11.7109375" style="446" customWidth="1"/>
    <col min="4685" max="4685" width="6.42578125" style="446" bestFit="1" customWidth="1"/>
    <col min="4686" max="4686" width="11.7109375" style="446" customWidth="1"/>
    <col min="4687" max="4687" width="0" style="446" hidden="1" customWidth="1"/>
    <col min="4688" max="4688" width="3.7109375" style="446" customWidth="1"/>
    <col min="4689" max="4689" width="11.140625" style="446" bestFit="1" customWidth="1"/>
    <col min="4690" max="4917" width="10.5703125" style="446"/>
    <col min="4918" max="4925" width="0" style="446" hidden="1" customWidth="1"/>
    <col min="4926" max="4928" width="3.7109375" style="446" customWidth="1"/>
    <col min="4929" max="4929" width="12.7109375" style="446" customWidth="1"/>
    <col min="4930" max="4930" width="47.42578125" style="446" customWidth="1"/>
    <col min="4931" max="4939" width="0" style="446" hidden="1" customWidth="1"/>
    <col min="4940" max="4940" width="11.7109375" style="446" customWidth="1"/>
    <col min="4941" max="4941" width="6.42578125" style="446" bestFit="1" customWidth="1"/>
    <col min="4942" max="4942" width="11.7109375" style="446" customWidth="1"/>
    <col min="4943" max="4943" width="0" style="446" hidden="1" customWidth="1"/>
    <col min="4944" max="4944" width="3.7109375" style="446" customWidth="1"/>
    <col min="4945" max="4945" width="11.140625" style="446" bestFit="1" customWidth="1"/>
    <col min="4946" max="5173" width="10.5703125" style="446"/>
    <col min="5174" max="5181" width="0" style="446" hidden="1" customWidth="1"/>
    <col min="5182" max="5184" width="3.7109375" style="446" customWidth="1"/>
    <col min="5185" max="5185" width="12.7109375" style="446" customWidth="1"/>
    <col min="5186" max="5186" width="47.42578125" style="446" customWidth="1"/>
    <col min="5187" max="5195" width="0" style="446" hidden="1" customWidth="1"/>
    <col min="5196" max="5196" width="11.7109375" style="446" customWidth="1"/>
    <col min="5197" max="5197" width="6.42578125" style="446" bestFit="1" customWidth="1"/>
    <col min="5198" max="5198" width="11.7109375" style="446" customWidth="1"/>
    <col min="5199" max="5199" width="0" style="446" hidden="1" customWidth="1"/>
    <col min="5200" max="5200" width="3.7109375" style="446" customWidth="1"/>
    <col min="5201" max="5201" width="11.140625" style="446" bestFit="1" customWidth="1"/>
    <col min="5202" max="5429" width="10.5703125" style="446"/>
    <col min="5430" max="5437" width="0" style="446" hidden="1" customWidth="1"/>
    <col min="5438" max="5440" width="3.7109375" style="446" customWidth="1"/>
    <col min="5441" max="5441" width="12.7109375" style="446" customWidth="1"/>
    <col min="5442" max="5442" width="47.42578125" style="446" customWidth="1"/>
    <col min="5443" max="5451" width="0" style="446" hidden="1" customWidth="1"/>
    <col min="5452" max="5452" width="11.7109375" style="446" customWidth="1"/>
    <col min="5453" max="5453" width="6.42578125" style="446" bestFit="1" customWidth="1"/>
    <col min="5454" max="5454" width="11.7109375" style="446" customWidth="1"/>
    <col min="5455" max="5455" width="0" style="446" hidden="1" customWidth="1"/>
    <col min="5456" max="5456" width="3.7109375" style="446" customWidth="1"/>
    <col min="5457" max="5457" width="11.140625" style="446" bestFit="1" customWidth="1"/>
    <col min="5458" max="5685" width="10.5703125" style="446"/>
    <col min="5686" max="5693" width="0" style="446" hidden="1" customWidth="1"/>
    <col min="5694" max="5696" width="3.7109375" style="446" customWidth="1"/>
    <col min="5697" max="5697" width="12.7109375" style="446" customWidth="1"/>
    <col min="5698" max="5698" width="47.42578125" style="446" customWidth="1"/>
    <col min="5699" max="5707" width="0" style="446" hidden="1" customWidth="1"/>
    <col min="5708" max="5708" width="11.7109375" style="446" customWidth="1"/>
    <col min="5709" max="5709" width="6.42578125" style="446" bestFit="1" customWidth="1"/>
    <col min="5710" max="5710" width="11.7109375" style="446" customWidth="1"/>
    <col min="5711" max="5711" width="0" style="446" hidden="1" customWidth="1"/>
    <col min="5712" max="5712" width="3.7109375" style="446" customWidth="1"/>
    <col min="5713" max="5713" width="11.140625" style="446" bestFit="1" customWidth="1"/>
    <col min="5714" max="5941" width="10.5703125" style="446"/>
    <col min="5942" max="5949" width="0" style="446" hidden="1" customWidth="1"/>
    <col min="5950" max="5952" width="3.7109375" style="446" customWidth="1"/>
    <col min="5953" max="5953" width="12.7109375" style="446" customWidth="1"/>
    <col min="5954" max="5954" width="47.42578125" style="446" customWidth="1"/>
    <col min="5955" max="5963" width="0" style="446" hidden="1" customWidth="1"/>
    <col min="5964" max="5964" width="11.7109375" style="446" customWidth="1"/>
    <col min="5965" max="5965" width="6.42578125" style="446" bestFit="1" customWidth="1"/>
    <col min="5966" max="5966" width="11.7109375" style="446" customWidth="1"/>
    <col min="5967" max="5967" width="0" style="446" hidden="1" customWidth="1"/>
    <col min="5968" max="5968" width="3.7109375" style="446" customWidth="1"/>
    <col min="5969" max="5969" width="11.140625" style="446" bestFit="1" customWidth="1"/>
    <col min="5970" max="6197" width="10.5703125" style="446"/>
    <col min="6198" max="6205" width="0" style="446" hidden="1" customWidth="1"/>
    <col min="6206" max="6208" width="3.7109375" style="446" customWidth="1"/>
    <col min="6209" max="6209" width="12.7109375" style="446" customWidth="1"/>
    <col min="6210" max="6210" width="47.42578125" style="446" customWidth="1"/>
    <col min="6211" max="6219" width="0" style="446" hidden="1" customWidth="1"/>
    <col min="6220" max="6220" width="11.7109375" style="446" customWidth="1"/>
    <col min="6221" max="6221" width="6.42578125" style="446" bestFit="1" customWidth="1"/>
    <col min="6222" max="6222" width="11.7109375" style="446" customWidth="1"/>
    <col min="6223" max="6223" width="0" style="446" hidden="1" customWidth="1"/>
    <col min="6224" max="6224" width="3.7109375" style="446" customWidth="1"/>
    <col min="6225" max="6225" width="11.140625" style="446" bestFit="1" customWidth="1"/>
    <col min="6226" max="6453" width="10.5703125" style="446"/>
    <col min="6454" max="6461" width="0" style="446" hidden="1" customWidth="1"/>
    <col min="6462" max="6464" width="3.7109375" style="446" customWidth="1"/>
    <col min="6465" max="6465" width="12.7109375" style="446" customWidth="1"/>
    <col min="6466" max="6466" width="47.42578125" style="446" customWidth="1"/>
    <col min="6467" max="6475" width="0" style="446" hidden="1" customWidth="1"/>
    <col min="6476" max="6476" width="11.7109375" style="446" customWidth="1"/>
    <col min="6477" max="6477" width="6.42578125" style="446" bestFit="1" customWidth="1"/>
    <col min="6478" max="6478" width="11.7109375" style="446" customWidth="1"/>
    <col min="6479" max="6479" width="0" style="446" hidden="1" customWidth="1"/>
    <col min="6480" max="6480" width="3.7109375" style="446" customWidth="1"/>
    <col min="6481" max="6481" width="11.140625" style="446" bestFit="1" customWidth="1"/>
    <col min="6482" max="6709" width="10.5703125" style="446"/>
    <col min="6710" max="6717" width="0" style="446" hidden="1" customWidth="1"/>
    <col min="6718" max="6720" width="3.7109375" style="446" customWidth="1"/>
    <col min="6721" max="6721" width="12.7109375" style="446" customWidth="1"/>
    <col min="6722" max="6722" width="47.42578125" style="446" customWidth="1"/>
    <col min="6723" max="6731" width="0" style="446" hidden="1" customWidth="1"/>
    <col min="6732" max="6732" width="11.7109375" style="446" customWidth="1"/>
    <col min="6733" max="6733" width="6.42578125" style="446" bestFit="1" customWidth="1"/>
    <col min="6734" max="6734" width="11.7109375" style="446" customWidth="1"/>
    <col min="6735" max="6735" width="0" style="446" hidden="1" customWidth="1"/>
    <col min="6736" max="6736" width="3.7109375" style="446" customWidth="1"/>
    <col min="6737" max="6737" width="11.140625" style="446" bestFit="1" customWidth="1"/>
    <col min="6738" max="6965" width="10.5703125" style="446"/>
    <col min="6966" max="6973" width="0" style="446" hidden="1" customWidth="1"/>
    <col min="6974" max="6976" width="3.7109375" style="446" customWidth="1"/>
    <col min="6977" max="6977" width="12.7109375" style="446" customWidth="1"/>
    <col min="6978" max="6978" width="47.42578125" style="446" customWidth="1"/>
    <col min="6979" max="6987" width="0" style="446" hidden="1" customWidth="1"/>
    <col min="6988" max="6988" width="11.7109375" style="446" customWidth="1"/>
    <col min="6989" max="6989" width="6.42578125" style="446" bestFit="1" customWidth="1"/>
    <col min="6990" max="6990" width="11.7109375" style="446" customWidth="1"/>
    <col min="6991" max="6991" width="0" style="446" hidden="1" customWidth="1"/>
    <col min="6992" max="6992" width="3.7109375" style="446" customWidth="1"/>
    <col min="6993" max="6993" width="11.140625" style="446" bestFit="1" customWidth="1"/>
    <col min="6994" max="7221" width="10.5703125" style="446"/>
    <col min="7222" max="7229" width="0" style="446" hidden="1" customWidth="1"/>
    <col min="7230" max="7232" width="3.7109375" style="446" customWidth="1"/>
    <col min="7233" max="7233" width="12.7109375" style="446" customWidth="1"/>
    <col min="7234" max="7234" width="47.42578125" style="446" customWidth="1"/>
    <col min="7235" max="7243" width="0" style="446" hidden="1" customWidth="1"/>
    <col min="7244" max="7244" width="11.7109375" style="446" customWidth="1"/>
    <col min="7245" max="7245" width="6.42578125" style="446" bestFit="1" customWidth="1"/>
    <col min="7246" max="7246" width="11.7109375" style="446" customWidth="1"/>
    <col min="7247" max="7247" width="0" style="446" hidden="1" customWidth="1"/>
    <col min="7248" max="7248" width="3.7109375" style="446" customWidth="1"/>
    <col min="7249" max="7249" width="11.140625" style="446" bestFit="1" customWidth="1"/>
    <col min="7250" max="7477" width="10.5703125" style="446"/>
    <col min="7478" max="7485" width="0" style="446" hidden="1" customWidth="1"/>
    <col min="7486" max="7488" width="3.7109375" style="446" customWidth="1"/>
    <col min="7489" max="7489" width="12.7109375" style="446" customWidth="1"/>
    <col min="7490" max="7490" width="47.42578125" style="446" customWidth="1"/>
    <col min="7491" max="7499" width="0" style="446" hidden="1" customWidth="1"/>
    <col min="7500" max="7500" width="11.7109375" style="446" customWidth="1"/>
    <col min="7501" max="7501" width="6.42578125" style="446" bestFit="1" customWidth="1"/>
    <col min="7502" max="7502" width="11.7109375" style="446" customWidth="1"/>
    <col min="7503" max="7503" width="0" style="446" hidden="1" customWidth="1"/>
    <col min="7504" max="7504" width="3.7109375" style="446" customWidth="1"/>
    <col min="7505" max="7505" width="11.140625" style="446" bestFit="1" customWidth="1"/>
    <col min="7506" max="7733" width="10.5703125" style="446"/>
    <col min="7734" max="7741" width="0" style="446" hidden="1" customWidth="1"/>
    <col min="7742" max="7744" width="3.7109375" style="446" customWidth="1"/>
    <col min="7745" max="7745" width="12.7109375" style="446" customWidth="1"/>
    <col min="7746" max="7746" width="47.42578125" style="446" customWidth="1"/>
    <col min="7747" max="7755" width="0" style="446" hidden="1" customWidth="1"/>
    <col min="7756" max="7756" width="11.7109375" style="446" customWidth="1"/>
    <col min="7757" max="7757" width="6.42578125" style="446" bestFit="1" customWidth="1"/>
    <col min="7758" max="7758" width="11.7109375" style="446" customWidth="1"/>
    <col min="7759" max="7759" width="0" style="446" hidden="1" customWidth="1"/>
    <col min="7760" max="7760" width="3.7109375" style="446" customWidth="1"/>
    <col min="7761" max="7761" width="11.140625" style="446" bestFit="1" customWidth="1"/>
    <col min="7762" max="7989" width="10.5703125" style="446"/>
    <col min="7990" max="7997" width="0" style="446" hidden="1" customWidth="1"/>
    <col min="7998" max="8000" width="3.7109375" style="446" customWidth="1"/>
    <col min="8001" max="8001" width="12.7109375" style="446" customWidth="1"/>
    <col min="8002" max="8002" width="47.42578125" style="446" customWidth="1"/>
    <col min="8003" max="8011" width="0" style="446" hidden="1" customWidth="1"/>
    <col min="8012" max="8012" width="11.7109375" style="446" customWidth="1"/>
    <col min="8013" max="8013" width="6.42578125" style="446" bestFit="1" customWidth="1"/>
    <col min="8014" max="8014" width="11.7109375" style="446" customWidth="1"/>
    <col min="8015" max="8015" width="0" style="446" hidden="1" customWidth="1"/>
    <col min="8016" max="8016" width="3.7109375" style="446" customWidth="1"/>
    <col min="8017" max="8017" width="11.140625" style="446" bestFit="1" customWidth="1"/>
    <col min="8018" max="8245" width="10.5703125" style="446"/>
    <col min="8246" max="8253" width="0" style="446" hidden="1" customWidth="1"/>
    <col min="8254" max="8256" width="3.7109375" style="446" customWidth="1"/>
    <col min="8257" max="8257" width="12.7109375" style="446" customWidth="1"/>
    <col min="8258" max="8258" width="47.42578125" style="446" customWidth="1"/>
    <col min="8259" max="8267" width="0" style="446" hidden="1" customWidth="1"/>
    <col min="8268" max="8268" width="11.7109375" style="446" customWidth="1"/>
    <col min="8269" max="8269" width="6.42578125" style="446" bestFit="1" customWidth="1"/>
    <col min="8270" max="8270" width="11.7109375" style="446" customWidth="1"/>
    <col min="8271" max="8271" width="0" style="446" hidden="1" customWidth="1"/>
    <col min="8272" max="8272" width="3.7109375" style="446" customWidth="1"/>
    <col min="8273" max="8273" width="11.140625" style="446" bestFit="1" customWidth="1"/>
    <col min="8274" max="8501" width="10.5703125" style="446"/>
    <col min="8502" max="8509" width="0" style="446" hidden="1" customWidth="1"/>
    <col min="8510" max="8512" width="3.7109375" style="446" customWidth="1"/>
    <col min="8513" max="8513" width="12.7109375" style="446" customWidth="1"/>
    <col min="8514" max="8514" width="47.42578125" style="446" customWidth="1"/>
    <col min="8515" max="8523" width="0" style="446" hidden="1" customWidth="1"/>
    <col min="8524" max="8524" width="11.7109375" style="446" customWidth="1"/>
    <col min="8525" max="8525" width="6.42578125" style="446" bestFit="1" customWidth="1"/>
    <col min="8526" max="8526" width="11.7109375" style="446" customWidth="1"/>
    <col min="8527" max="8527" width="0" style="446" hidden="1" customWidth="1"/>
    <col min="8528" max="8528" width="3.7109375" style="446" customWidth="1"/>
    <col min="8529" max="8529" width="11.140625" style="446" bestFit="1" customWidth="1"/>
    <col min="8530" max="8757" width="10.5703125" style="446"/>
    <col min="8758" max="8765" width="0" style="446" hidden="1" customWidth="1"/>
    <col min="8766" max="8768" width="3.7109375" style="446" customWidth="1"/>
    <col min="8769" max="8769" width="12.7109375" style="446" customWidth="1"/>
    <col min="8770" max="8770" width="47.42578125" style="446" customWidth="1"/>
    <col min="8771" max="8779" width="0" style="446" hidden="1" customWidth="1"/>
    <col min="8780" max="8780" width="11.7109375" style="446" customWidth="1"/>
    <col min="8781" max="8781" width="6.42578125" style="446" bestFit="1" customWidth="1"/>
    <col min="8782" max="8782" width="11.7109375" style="446" customWidth="1"/>
    <col min="8783" max="8783" width="0" style="446" hidden="1" customWidth="1"/>
    <col min="8784" max="8784" width="3.7109375" style="446" customWidth="1"/>
    <col min="8785" max="8785" width="11.140625" style="446" bestFit="1" customWidth="1"/>
    <col min="8786" max="9013" width="10.5703125" style="446"/>
    <col min="9014" max="9021" width="0" style="446" hidden="1" customWidth="1"/>
    <col min="9022" max="9024" width="3.7109375" style="446" customWidth="1"/>
    <col min="9025" max="9025" width="12.7109375" style="446" customWidth="1"/>
    <col min="9026" max="9026" width="47.42578125" style="446" customWidth="1"/>
    <col min="9027" max="9035" width="0" style="446" hidden="1" customWidth="1"/>
    <col min="9036" max="9036" width="11.7109375" style="446" customWidth="1"/>
    <col min="9037" max="9037" width="6.42578125" style="446" bestFit="1" customWidth="1"/>
    <col min="9038" max="9038" width="11.7109375" style="446" customWidth="1"/>
    <col min="9039" max="9039" width="0" style="446" hidden="1" customWidth="1"/>
    <col min="9040" max="9040" width="3.7109375" style="446" customWidth="1"/>
    <col min="9041" max="9041" width="11.140625" style="446" bestFit="1" customWidth="1"/>
    <col min="9042" max="9269" width="10.5703125" style="446"/>
    <col min="9270" max="9277" width="0" style="446" hidden="1" customWidth="1"/>
    <col min="9278" max="9280" width="3.7109375" style="446" customWidth="1"/>
    <col min="9281" max="9281" width="12.7109375" style="446" customWidth="1"/>
    <col min="9282" max="9282" width="47.42578125" style="446" customWidth="1"/>
    <col min="9283" max="9291" width="0" style="446" hidden="1" customWidth="1"/>
    <col min="9292" max="9292" width="11.7109375" style="446" customWidth="1"/>
    <col min="9293" max="9293" width="6.42578125" style="446" bestFit="1" customWidth="1"/>
    <col min="9294" max="9294" width="11.7109375" style="446" customWidth="1"/>
    <col min="9295" max="9295" width="0" style="446" hidden="1" customWidth="1"/>
    <col min="9296" max="9296" width="3.7109375" style="446" customWidth="1"/>
    <col min="9297" max="9297" width="11.140625" style="446" bestFit="1" customWidth="1"/>
    <col min="9298" max="9525" width="10.5703125" style="446"/>
    <col min="9526" max="9533" width="0" style="446" hidden="1" customWidth="1"/>
    <col min="9534" max="9536" width="3.7109375" style="446" customWidth="1"/>
    <col min="9537" max="9537" width="12.7109375" style="446" customWidth="1"/>
    <col min="9538" max="9538" width="47.42578125" style="446" customWidth="1"/>
    <col min="9539" max="9547" width="0" style="446" hidden="1" customWidth="1"/>
    <col min="9548" max="9548" width="11.7109375" style="446" customWidth="1"/>
    <col min="9549" max="9549" width="6.42578125" style="446" bestFit="1" customWidth="1"/>
    <col min="9550" max="9550" width="11.7109375" style="446" customWidth="1"/>
    <col min="9551" max="9551" width="0" style="446" hidden="1" customWidth="1"/>
    <col min="9552" max="9552" width="3.7109375" style="446" customWidth="1"/>
    <col min="9553" max="9553" width="11.140625" style="446" bestFit="1" customWidth="1"/>
    <col min="9554" max="9781" width="10.5703125" style="446"/>
    <col min="9782" max="9789" width="0" style="446" hidden="1" customWidth="1"/>
    <col min="9790" max="9792" width="3.7109375" style="446" customWidth="1"/>
    <col min="9793" max="9793" width="12.7109375" style="446" customWidth="1"/>
    <col min="9794" max="9794" width="47.42578125" style="446" customWidth="1"/>
    <col min="9795" max="9803" width="0" style="446" hidden="1" customWidth="1"/>
    <col min="9804" max="9804" width="11.7109375" style="446" customWidth="1"/>
    <col min="9805" max="9805" width="6.42578125" style="446" bestFit="1" customWidth="1"/>
    <col min="9806" max="9806" width="11.7109375" style="446" customWidth="1"/>
    <col min="9807" max="9807" width="0" style="446" hidden="1" customWidth="1"/>
    <col min="9808" max="9808" width="3.7109375" style="446" customWidth="1"/>
    <col min="9809" max="9809" width="11.140625" style="446" bestFit="1" customWidth="1"/>
    <col min="9810" max="10037" width="10.5703125" style="446"/>
    <col min="10038" max="10045" width="0" style="446" hidden="1" customWidth="1"/>
    <col min="10046" max="10048" width="3.7109375" style="446" customWidth="1"/>
    <col min="10049" max="10049" width="12.7109375" style="446" customWidth="1"/>
    <col min="10050" max="10050" width="47.42578125" style="446" customWidth="1"/>
    <col min="10051" max="10059" width="0" style="446" hidden="1" customWidth="1"/>
    <col min="10060" max="10060" width="11.7109375" style="446" customWidth="1"/>
    <col min="10061" max="10061" width="6.42578125" style="446" bestFit="1" customWidth="1"/>
    <col min="10062" max="10062" width="11.7109375" style="446" customWidth="1"/>
    <col min="10063" max="10063" width="0" style="446" hidden="1" customWidth="1"/>
    <col min="10064" max="10064" width="3.7109375" style="446" customWidth="1"/>
    <col min="10065" max="10065" width="11.140625" style="446" bestFit="1" customWidth="1"/>
    <col min="10066" max="10293" width="10.5703125" style="446"/>
    <col min="10294" max="10301" width="0" style="446" hidden="1" customWidth="1"/>
    <col min="10302" max="10304" width="3.7109375" style="446" customWidth="1"/>
    <col min="10305" max="10305" width="12.7109375" style="446" customWidth="1"/>
    <col min="10306" max="10306" width="47.42578125" style="446" customWidth="1"/>
    <col min="10307" max="10315" width="0" style="446" hidden="1" customWidth="1"/>
    <col min="10316" max="10316" width="11.7109375" style="446" customWidth="1"/>
    <col min="10317" max="10317" width="6.42578125" style="446" bestFit="1" customWidth="1"/>
    <col min="10318" max="10318" width="11.7109375" style="446" customWidth="1"/>
    <col min="10319" max="10319" width="0" style="446" hidden="1" customWidth="1"/>
    <col min="10320" max="10320" width="3.7109375" style="446" customWidth="1"/>
    <col min="10321" max="10321" width="11.140625" style="446" bestFit="1" customWidth="1"/>
    <col min="10322" max="10549" width="10.5703125" style="446"/>
    <col min="10550" max="10557" width="0" style="446" hidden="1" customWidth="1"/>
    <col min="10558" max="10560" width="3.7109375" style="446" customWidth="1"/>
    <col min="10561" max="10561" width="12.7109375" style="446" customWidth="1"/>
    <col min="10562" max="10562" width="47.42578125" style="446" customWidth="1"/>
    <col min="10563" max="10571" width="0" style="446" hidden="1" customWidth="1"/>
    <col min="10572" max="10572" width="11.7109375" style="446" customWidth="1"/>
    <col min="10573" max="10573" width="6.42578125" style="446" bestFit="1" customWidth="1"/>
    <col min="10574" max="10574" width="11.7109375" style="446" customWidth="1"/>
    <col min="10575" max="10575" width="0" style="446" hidden="1" customWidth="1"/>
    <col min="10576" max="10576" width="3.7109375" style="446" customWidth="1"/>
    <col min="10577" max="10577" width="11.140625" style="446" bestFit="1" customWidth="1"/>
    <col min="10578" max="10805" width="10.5703125" style="446"/>
    <col min="10806" max="10813" width="0" style="446" hidden="1" customWidth="1"/>
    <col min="10814" max="10816" width="3.7109375" style="446" customWidth="1"/>
    <col min="10817" max="10817" width="12.7109375" style="446" customWidth="1"/>
    <col min="10818" max="10818" width="47.42578125" style="446" customWidth="1"/>
    <col min="10819" max="10827" width="0" style="446" hidden="1" customWidth="1"/>
    <col min="10828" max="10828" width="11.7109375" style="446" customWidth="1"/>
    <col min="10829" max="10829" width="6.42578125" style="446" bestFit="1" customWidth="1"/>
    <col min="10830" max="10830" width="11.7109375" style="446" customWidth="1"/>
    <col min="10831" max="10831" width="0" style="446" hidden="1" customWidth="1"/>
    <col min="10832" max="10832" width="3.7109375" style="446" customWidth="1"/>
    <col min="10833" max="10833" width="11.140625" style="446" bestFit="1" customWidth="1"/>
    <col min="10834" max="11061" width="10.5703125" style="446"/>
    <col min="11062" max="11069" width="0" style="446" hidden="1" customWidth="1"/>
    <col min="11070" max="11072" width="3.7109375" style="446" customWidth="1"/>
    <col min="11073" max="11073" width="12.7109375" style="446" customWidth="1"/>
    <col min="11074" max="11074" width="47.42578125" style="446" customWidth="1"/>
    <col min="11075" max="11083" width="0" style="446" hidden="1" customWidth="1"/>
    <col min="11084" max="11084" width="11.7109375" style="446" customWidth="1"/>
    <col min="11085" max="11085" width="6.42578125" style="446" bestFit="1" customWidth="1"/>
    <col min="11086" max="11086" width="11.7109375" style="446" customWidth="1"/>
    <col min="11087" max="11087" width="0" style="446" hidden="1" customWidth="1"/>
    <col min="11088" max="11088" width="3.7109375" style="446" customWidth="1"/>
    <col min="11089" max="11089" width="11.140625" style="446" bestFit="1" customWidth="1"/>
    <col min="11090" max="11317" width="10.5703125" style="446"/>
    <col min="11318" max="11325" width="0" style="446" hidden="1" customWidth="1"/>
    <col min="11326" max="11328" width="3.7109375" style="446" customWidth="1"/>
    <col min="11329" max="11329" width="12.7109375" style="446" customWidth="1"/>
    <col min="11330" max="11330" width="47.42578125" style="446" customWidth="1"/>
    <col min="11331" max="11339" width="0" style="446" hidden="1" customWidth="1"/>
    <col min="11340" max="11340" width="11.7109375" style="446" customWidth="1"/>
    <col min="11341" max="11341" width="6.42578125" style="446" bestFit="1" customWidth="1"/>
    <col min="11342" max="11342" width="11.7109375" style="446" customWidth="1"/>
    <col min="11343" max="11343" width="0" style="446" hidden="1" customWidth="1"/>
    <col min="11344" max="11344" width="3.7109375" style="446" customWidth="1"/>
    <col min="11345" max="11345" width="11.140625" style="446" bestFit="1" customWidth="1"/>
    <col min="11346" max="11573" width="10.5703125" style="446"/>
    <col min="11574" max="11581" width="0" style="446" hidden="1" customWidth="1"/>
    <col min="11582" max="11584" width="3.7109375" style="446" customWidth="1"/>
    <col min="11585" max="11585" width="12.7109375" style="446" customWidth="1"/>
    <col min="11586" max="11586" width="47.42578125" style="446" customWidth="1"/>
    <col min="11587" max="11595" width="0" style="446" hidden="1" customWidth="1"/>
    <col min="11596" max="11596" width="11.7109375" style="446" customWidth="1"/>
    <col min="11597" max="11597" width="6.42578125" style="446" bestFit="1" customWidth="1"/>
    <col min="11598" max="11598" width="11.7109375" style="446" customWidth="1"/>
    <col min="11599" max="11599" width="0" style="446" hidden="1" customWidth="1"/>
    <col min="11600" max="11600" width="3.7109375" style="446" customWidth="1"/>
    <col min="11601" max="11601" width="11.140625" style="446" bestFit="1" customWidth="1"/>
    <col min="11602" max="11829" width="10.5703125" style="446"/>
    <col min="11830" max="11837" width="0" style="446" hidden="1" customWidth="1"/>
    <col min="11838" max="11840" width="3.7109375" style="446" customWidth="1"/>
    <col min="11841" max="11841" width="12.7109375" style="446" customWidth="1"/>
    <col min="11842" max="11842" width="47.42578125" style="446" customWidth="1"/>
    <col min="11843" max="11851" width="0" style="446" hidden="1" customWidth="1"/>
    <col min="11852" max="11852" width="11.7109375" style="446" customWidth="1"/>
    <col min="11853" max="11853" width="6.42578125" style="446" bestFit="1" customWidth="1"/>
    <col min="11854" max="11854" width="11.7109375" style="446" customWidth="1"/>
    <col min="11855" max="11855" width="0" style="446" hidden="1" customWidth="1"/>
    <col min="11856" max="11856" width="3.7109375" style="446" customWidth="1"/>
    <col min="11857" max="11857" width="11.140625" style="446" bestFit="1" customWidth="1"/>
    <col min="11858" max="12085" width="10.5703125" style="446"/>
    <col min="12086" max="12093" width="0" style="446" hidden="1" customWidth="1"/>
    <col min="12094" max="12096" width="3.7109375" style="446" customWidth="1"/>
    <col min="12097" max="12097" width="12.7109375" style="446" customWidth="1"/>
    <col min="12098" max="12098" width="47.42578125" style="446" customWidth="1"/>
    <col min="12099" max="12107" width="0" style="446" hidden="1" customWidth="1"/>
    <col min="12108" max="12108" width="11.7109375" style="446" customWidth="1"/>
    <col min="12109" max="12109" width="6.42578125" style="446" bestFit="1" customWidth="1"/>
    <col min="12110" max="12110" width="11.7109375" style="446" customWidth="1"/>
    <col min="12111" max="12111" width="0" style="446" hidden="1" customWidth="1"/>
    <col min="12112" max="12112" width="3.7109375" style="446" customWidth="1"/>
    <col min="12113" max="12113" width="11.140625" style="446" bestFit="1" customWidth="1"/>
    <col min="12114" max="12341" width="10.5703125" style="446"/>
    <col min="12342" max="12349" width="0" style="446" hidden="1" customWidth="1"/>
    <col min="12350" max="12352" width="3.7109375" style="446" customWidth="1"/>
    <col min="12353" max="12353" width="12.7109375" style="446" customWidth="1"/>
    <col min="12354" max="12354" width="47.42578125" style="446" customWidth="1"/>
    <col min="12355" max="12363" width="0" style="446" hidden="1" customWidth="1"/>
    <col min="12364" max="12364" width="11.7109375" style="446" customWidth="1"/>
    <col min="12365" max="12365" width="6.42578125" style="446" bestFit="1" customWidth="1"/>
    <col min="12366" max="12366" width="11.7109375" style="446" customWidth="1"/>
    <col min="12367" max="12367" width="0" style="446" hidden="1" customWidth="1"/>
    <col min="12368" max="12368" width="3.7109375" style="446" customWidth="1"/>
    <col min="12369" max="12369" width="11.140625" style="446" bestFit="1" customWidth="1"/>
    <col min="12370" max="12597" width="10.5703125" style="446"/>
    <col min="12598" max="12605" width="0" style="446" hidden="1" customWidth="1"/>
    <col min="12606" max="12608" width="3.7109375" style="446" customWidth="1"/>
    <col min="12609" max="12609" width="12.7109375" style="446" customWidth="1"/>
    <col min="12610" max="12610" width="47.42578125" style="446" customWidth="1"/>
    <col min="12611" max="12619" width="0" style="446" hidden="1" customWidth="1"/>
    <col min="12620" max="12620" width="11.7109375" style="446" customWidth="1"/>
    <col min="12621" max="12621" width="6.42578125" style="446" bestFit="1" customWidth="1"/>
    <col min="12622" max="12622" width="11.7109375" style="446" customWidth="1"/>
    <col min="12623" max="12623" width="0" style="446" hidden="1" customWidth="1"/>
    <col min="12624" max="12624" width="3.7109375" style="446" customWidth="1"/>
    <col min="12625" max="12625" width="11.140625" style="446" bestFit="1" customWidth="1"/>
    <col min="12626" max="12853" width="10.5703125" style="446"/>
    <col min="12854" max="12861" width="0" style="446" hidden="1" customWidth="1"/>
    <col min="12862" max="12864" width="3.7109375" style="446" customWidth="1"/>
    <col min="12865" max="12865" width="12.7109375" style="446" customWidth="1"/>
    <col min="12866" max="12866" width="47.42578125" style="446" customWidth="1"/>
    <col min="12867" max="12875" width="0" style="446" hidden="1" customWidth="1"/>
    <col min="12876" max="12876" width="11.7109375" style="446" customWidth="1"/>
    <col min="12877" max="12877" width="6.42578125" style="446" bestFit="1" customWidth="1"/>
    <col min="12878" max="12878" width="11.7109375" style="446" customWidth="1"/>
    <col min="12879" max="12879" width="0" style="446" hidden="1" customWidth="1"/>
    <col min="12880" max="12880" width="3.7109375" style="446" customWidth="1"/>
    <col min="12881" max="12881" width="11.140625" style="446" bestFit="1" customWidth="1"/>
    <col min="12882" max="13109" width="10.5703125" style="446"/>
    <col min="13110" max="13117" width="0" style="446" hidden="1" customWidth="1"/>
    <col min="13118" max="13120" width="3.7109375" style="446" customWidth="1"/>
    <col min="13121" max="13121" width="12.7109375" style="446" customWidth="1"/>
    <col min="13122" max="13122" width="47.42578125" style="446" customWidth="1"/>
    <col min="13123" max="13131" width="0" style="446" hidden="1" customWidth="1"/>
    <col min="13132" max="13132" width="11.7109375" style="446" customWidth="1"/>
    <col min="13133" max="13133" width="6.42578125" style="446" bestFit="1" customWidth="1"/>
    <col min="13134" max="13134" width="11.7109375" style="446" customWidth="1"/>
    <col min="13135" max="13135" width="0" style="446" hidden="1" customWidth="1"/>
    <col min="13136" max="13136" width="3.7109375" style="446" customWidth="1"/>
    <col min="13137" max="13137" width="11.140625" style="446" bestFit="1" customWidth="1"/>
    <col min="13138" max="13365" width="10.5703125" style="446"/>
    <col min="13366" max="13373" width="0" style="446" hidden="1" customWidth="1"/>
    <col min="13374" max="13376" width="3.7109375" style="446" customWidth="1"/>
    <col min="13377" max="13377" width="12.7109375" style="446" customWidth="1"/>
    <col min="13378" max="13378" width="47.42578125" style="446" customWidth="1"/>
    <col min="13379" max="13387" width="0" style="446" hidden="1" customWidth="1"/>
    <col min="13388" max="13388" width="11.7109375" style="446" customWidth="1"/>
    <col min="13389" max="13389" width="6.42578125" style="446" bestFit="1" customWidth="1"/>
    <col min="13390" max="13390" width="11.7109375" style="446" customWidth="1"/>
    <col min="13391" max="13391" width="0" style="446" hidden="1" customWidth="1"/>
    <col min="13392" max="13392" width="3.7109375" style="446" customWidth="1"/>
    <col min="13393" max="13393" width="11.140625" style="446" bestFit="1" customWidth="1"/>
    <col min="13394" max="13621" width="10.5703125" style="446"/>
    <col min="13622" max="13629" width="0" style="446" hidden="1" customWidth="1"/>
    <col min="13630" max="13632" width="3.7109375" style="446" customWidth="1"/>
    <col min="13633" max="13633" width="12.7109375" style="446" customWidth="1"/>
    <col min="13634" max="13634" width="47.42578125" style="446" customWidth="1"/>
    <col min="13635" max="13643" width="0" style="446" hidden="1" customWidth="1"/>
    <col min="13644" max="13644" width="11.7109375" style="446" customWidth="1"/>
    <col min="13645" max="13645" width="6.42578125" style="446" bestFit="1" customWidth="1"/>
    <col min="13646" max="13646" width="11.7109375" style="446" customWidth="1"/>
    <col min="13647" max="13647" width="0" style="446" hidden="1" customWidth="1"/>
    <col min="13648" max="13648" width="3.7109375" style="446" customWidth="1"/>
    <col min="13649" max="13649" width="11.140625" style="446" bestFit="1" customWidth="1"/>
    <col min="13650" max="13877" width="10.5703125" style="446"/>
    <col min="13878" max="13885" width="0" style="446" hidden="1" customWidth="1"/>
    <col min="13886" max="13888" width="3.7109375" style="446" customWidth="1"/>
    <col min="13889" max="13889" width="12.7109375" style="446" customWidth="1"/>
    <col min="13890" max="13890" width="47.42578125" style="446" customWidth="1"/>
    <col min="13891" max="13899" width="0" style="446" hidden="1" customWidth="1"/>
    <col min="13900" max="13900" width="11.7109375" style="446" customWidth="1"/>
    <col min="13901" max="13901" width="6.42578125" style="446" bestFit="1" customWidth="1"/>
    <col min="13902" max="13902" width="11.7109375" style="446" customWidth="1"/>
    <col min="13903" max="13903" width="0" style="446" hidden="1" customWidth="1"/>
    <col min="13904" max="13904" width="3.7109375" style="446" customWidth="1"/>
    <col min="13905" max="13905" width="11.140625" style="446" bestFit="1" customWidth="1"/>
    <col min="13906" max="14133" width="10.5703125" style="446"/>
    <col min="14134" max="14141" width="0" style="446" hidden="1" customWidth="1"/>
    <col min="14142" max="14144" width="3.7109375" style="446" customWidth="1"/>
    <col min="14145" max="14145" width="12.7109375" style="446" customWidth="1"/>
    <col min="14146" max="14146" width="47.42578125" style="446" customWidth="1"/>
    <col min="14147" max="14155" width="0" style="446" hidden="1" customWidth="1"/>
    <col min="14156" max="14156" width="11.7109375" style="446" customWidth="1"/>
    <col min="14157" max="14157" width="6.42578125" style="446" bestFit="1" customWidth="1"/>
    <col min="14158" max="14158" width="11.7109375" style="446" customWidth="1"/>
    <col min="14159" max="14159" width="0" style="446" hidden="1" customWidth="1"/>
    <col min="14160" max="14160" width="3.7109375" style="446" customWidth="1"/>
    <col min="14161" max="14161" width="11.140625" style="446" bestFit="1" customWidth="1"/>
    <col min="14162" max="14389" width="10.5703125" style="446"/>
    <col min="14390" max="14397" width="0" style="446" hidden="1" customWidth="1"/>
    <col min="14398" max="14400" width="3.7109375" style="446" customWidth="1"/>
    <col min="14401" max="14401" width="12.7109375" style="446" customWidth="1"/>
    <col min="14402" max="14402" width="47.42578125" style="446" customWidth="1"/>
    <col min="14403" max="14411" width="0" style="446" hidden="1" customWidth="1"/>
    <col min="14412" max="14412" width="11.7109375" style="446" customWidth="1"/>
    <col min="14413" max="14413" width="6.42578125" style="446" bestFit="1" customWidth="1"/>
    <col min="14414" max="14414" width="11.7109375" style="446" customWidth="1"/>
    <col min="14415" max="14415" width="0" style="446" hidden="1" customWidth="1"/>
    <col min="14416" max="14416" width="3.7109375" style="446" customWidth="1"/>
    <col min="14417" max="14417" width="11.140625" style="446" bestFit="1" customWidth="1"/>
    <col min="14418" max="14645" width="10.5703125" style="446"/>
    <col min="14646" max="14653" width="0" style="446" hidden="1" customWidth="1"/>
    <col min="14654" max="14656" width="3.7109375" style="446" customWidth="1"/>
    <col min="14657" max="14657" width="12.7109375" style="446" customWidth="1"/>
    <col min="14658" max="14658" width="47.42578125" style="446" customWidth="1"/>
    <col min="14659" max="14667" width="0" style="446" hidden="1" customWidth="1"/>
    <col min="14668" max="14668" width="11.7109375" style="446" customWidth="1"/>
    <col min="14669" max="14669" width="6.42578125" style="446" bestFit="1" customWidth="1"/>
    <col min="14670" max="14670" width="11.7109375" style="446" customWidth="1"/>
    <col min="14671" max="14671" width="0" style="446" hidden="1" customWidth="1"/>
    <col min="14672" max="14672" width="3.7109375" style="446" customWidth="1"/>
    <col min="14673" max="14673" width="11.140625" style="446" bestFit="1" customWidth="1"/>
    <col min="14674" max="14901" width="10.5703125" style="446"/>
    <col min="14902" max="14909" width="0" style="446" hidden="1" customWidth="1"/>
    <col min="14910" max="14912" width="3.7109375" style="446" customWidth="1"/>
    <col min="14913" max="14913" width="12.7109375" style="446" customWidth="1"/>
    <col min="14914" max="14914" width="47.42578125" style="446" customWidth="1"/>
    <col min="14915" max="14923" width="0" style="446" hidden="1" customWidth="1"/>
    <col min="14924" max="14924" width="11.7109375" style="446" customWidth="1"/>
    <col min="14925" max="14925" width="6.42578125" style="446" bestFit="1" customWidth="1"/>
    <col min="14926" max="14926" width="11.7109375" style="446" customWidth="1"/>
    <col min="14927" max="14927" width="0" style="446" hidden="1" customWidth="1"/>
    <col min="14928" max="14928" width="3.7109375" style="446" customWidth="1"/>
    <col min="14929" max="14929" width="11.140625" style="446" bestFit="1" customWidth="1"/>
    <col min="14930" max="15157" width="10.5703125" style="446"/>
    <col min="15158" max="15165" width="0" style="446" hidden="1" customWidth="1"/>
    <col min="15166" max="15168" width="3.7109375" style="446" customWidth="1"/>
    <col min="15169" max="15169" width="12.7109375" style="446" customWidth="1"/>
    <col min="15170" max="15170" width="47.42578125" style="446" customWidth="1"/>
    <col min="15171" max="15179" width="0" style="446" hidden="1" customWidth="1"/>
    <col min="15180" max="15180" width="11.7109375" style="446" customWidth="1"/>
    <col min="15181" max="15181" width="6.42578125" style="446" bestFit="1" customWidth="1"/>
    <col min="15182" max="15182" width="11.7109375" style="446" customWidth="1"/>
    <col min="15183" max="15183" width="0" style="446" hidden="1" customWidth="1"/>
    <col min="15184" max="15184" width="3.7109375" style="446" customWidth="1"/>
    <col min="15185" max="15185" width="11.140625" style="446" bestFit="1" customWidth="1"/>
    <col min="15186" max="15413" width="10.5703125" style="446"/>
    <col min="15414" max="15421" width="0" style="446" hidden="1" customWidth="1"/>
    <col min="15422" max="15424" width="3.7109375" style="446" customWidth="1"/>
    <col min="15425" max="15425" width="12.7109375" style="446" customWidth="1"/>
    <col min="15426" max="15426" width="47.42578125" style="446" customWidth="1"/>
    <col min="15427" max="15435" width="0" style="446" hidden="1" customWidth="1"/>
    <col min="15436" max="15436" width="11.7109375" style="446" customWidth="1"/>
    <col min="15437" max="15437" width="6.42578125" style="446" bestFit="1" customWidth="1"/>
    <col min="15438" max="15438" width="11.7109375" style="446" customWidth="1"/>
    <col min="15439" max="15439" width="0" style="446" hidden="1" customWidth="1"/>
    <col min="15440" max="15440" width="3.7109375" style="446" customWidth="1"/>
    <col min="15441" max="15441" width="11.140625" style="446" bestFit="1" customWidth="1"/>
    <col min="15442" max="15669" width="10.5703125" style="446"/>
    <col min="15670" max="15677" width="0" style="446" hidden="1" customWidth="1"/>
    <col min="15678" max="15680" width="3.7109375" style="446" customWidth="1"/>
    <col min="15681" max="15681" width="12.7109375" style="446" customWidth="1"/>
    <col min="15682" max="15682" width="47.42578125" style="446" customWidth="1"/>
    <col min="15683" max="15691" width="0" style="446" hidden="1" customWidth="1"/>
    <col min="15692" max="15692" width="11.7109375" style="446" customWidth="1"/>
    <col min="15693" max="15693" width="6.42578125" style="446" bestFit="1" customWidth="1"/>
    <col min="15694" max="15694" width="11.7109375" style="446" customWidth="1"/>
    <col min="15695" max="15695" width="0" style="446" hidden="1" customWidth="1"/>
    <col min="15696" max="15696" width="3.7109375" style="446" customWidth="1"/>
    <col min="15697" max="15697" width="11.140625" style="446" bestFit="1" customWidth="1"/>
    <col min="15698" max="15925" width="10.5703125" style="446"/>
    <col min="15926" max="15933" width="0" style="446" hidden="1" customWidth="1"/>
    <col min="15934" max="15936" width="3.7109375" style="446" customWidth="1"/>
    <col min="15937" max="15937" width="12.7109375" style="446" customWidth="1"/>
    <col min="15938" max="15938" width="47.42578125" style="446" customWidth="1"/>
    <col min="15939" max="15947" width="0" style="446" hidden="1" customWidth="1"/>
    <col min="15948" max="15948" width="11.7109375" style="446" customWidth="1"/>
    <col min="15949" max="15949" width="6.42578125" style="446" bestFit="1" customWidth="1"/>
    <col min="15950" max="15950" width="11.7109375" style="446" customWidth="1"/>
    <col min="15951" max="15951" width="0" style="446" hidden="1" customWidth="1"/>
    <col min="15952" max="15952" width="3.7109375" style="446" customWidth="1"/>
    <col min="15953" max="15953" width="11.140625" style="446" bestFit="1" customWidth="1"/>
    <col min="15954" max="16181" width="10.5703125" style="446"/>
    <col min="16182" max="16189" width="0" style="446" hidden="1" customWidth="1"/>
    <col min="16190" max="16192" width="3.7109375" style="446" customWidth="1"/>
    <col min="16193" max="16193" width="12.7109375" style="446" customWidth="1"/>
    <col min="16194" max="16194" width="47.42578125" style="446" customWidth="1"/>
    <col min="16195" max="16203" width="0" style="446" hidden="1" customWidth="1"/>
    <col min="16204" max="16204" width="11.7109375" style="446" customWidth="1"/>
    <col min="16205" max="16205" width="6.42578125" style="446" bestFit="1" customWidth="1"/>
    <col min="16206" max="16206" width="11.7109375" style="446" customWidth="1"/>
    <col min="16207" max="16207" width="0" style="446" hidden="1" customWidth="1"/>
    <col min="16208" max="16208" width="3.7109375" style="446" customWidth="1"/>
    <col min="16209" max="16209" width="11.140625" style="446" bestFit="1" customWidth="1"/>
    <col min="16210" max="16384" width="10.5703125" style="446"/>
  </cols>
  <sheetData>
    <row r="1" spans="1:93" hidden="1"/>
    <row r="2" spans="1:93" hidden="1"/>
    <row r="3" spans="1:93" hidden="1"/>
    <row r="4" spans="1:93"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c r="AM4" s="945"/>
      <c r="AN4" s="945"/>
      <c r="AO4" s="945"/>
      <c r="AP4" s="945"/>
      <c r="AQ4" s="945"/>
      <c r="AR4" s="945"/>
      <c r="AS4" s="945"/>
      <c r="AT4" s="945"/>
      <c r="AU4" s="945"/>
      <c r="AV4" s="945"/>
      <c r="AW4" s="945"/>
      <c r="AX4" s="1069"/>
      <c r="AY4" s="945"/>
      <c r="AZ4" s="945"/>
      <c r="BA4" s="945"/>
      <c r="BB4" s="945"/>
      <c r="BC4" s="945"/>
      <c r="BD4" s="945"/>
      <c r="BE4" s="945"/>
      <c r="BF4" s="945"/>
      <c r="BG4" s="945"/>
      <c r="BH4" s="945"/>
      <c r="BI4" s="945"/>
      <c r="BJ4" s="1069"/>
      <c r="BK4" s="945"/>
      <c r="BL4" s="945"/>
      <c r="BM4" s="945"/>
      <c r="BN4" s="945"/>
      <c r="BO4" s="945"/>
      <c r="BP4" s="945"/>
      <c r="BQ4" s="945"/>
      <c r="BR4" s="945"/>
      <c r="BS4" s="945"/>
      <c r="BT4" s="945"/>
      <c r="BU4" s="945"/>
      <c r="BV4" s="1069"/>
      <c r="BW4" s="945"/>
      <c r="BX4" s="945"/>
      <c r="BY4" s="945"/>
      <c r="BZ4" s="945"/>
      <c r="CA4" s="945"/>
      <c r="CB4" s="945"/>
      <c r="CC4" s="945"/>
      <c r="CD4" s="945"/>
      <c r="CE4" s="945"/>
      <c r="CF4" s="945"/>
      <c r="CG4" s="945"/>
      <c r="CH4" s="1069"/>
    </row>
    <row r="5" spans="1:93" ht="26.1" customHeight="1">
      <c r="J5" s="451"/>
      <c r="K5" s="451"/>
      <c r="L5" s="1296" t="s">
        <v>734</v>
      </c>
      <c r="M5" s="1296"/>
      <c r="N5" s="1296"/>
      <c r="O5" s="1296"/>
      <c r="P5" s="1296"/>
      <c r="Q5" s="1296"/>
      <c r="R5" s="1296"/>
      <c r="S5" s="1296"/>
      <c r="T5" s="1296"/>
      <c r="U5" s="547"/>
      <c r="V5" s="492"/>
      <c r="W5" s="492"/>
      <c r="X5" s="553"/>
      <c r="Y5" s="553"/>
      <c r="Z5" s="466"/>
      <c r="AA5" s="547"/>
      <c r="AB5" s="547"/>
      <c r="AC5" s="547"/>
      <c r="AD5" s="547"/>
      <c r="AE5" s="547"/>
      <c r="AF5" s="547"/>
      <c r="AG5" s="547"/>
      <c r="AJ5" s="1095"/>
      <c r="AK5" s="1095"/>
      <c r="AL5" s="547"/>
      <c r="AM5" s="547"/>
      <c r="AN5" s="547"/>
      <c r="AO5" s="547"/>
      <c r="AP5" s="547"/>
      <c r="AQ5" s="547"/>
      <c r="AR5" s="547"/>
      <c r="AS5" s="547"/>
      <c r="AV5" s="1095"/>
      <c r="AW5" s="1095"/>
      <c r="AX5" s="547"/>
      <c r="AY5" s="547"/>
      <c r="AZ5" s="547"/>
      <c r="BA5" s="547"/>
      <c r="BB5" s="547"/>
      <c r="BC5" s="547"/>
      <c r="BD5" s="547"/>
      <c r="BE5" s="547"/>
      <c r="BH5" s="1095"/>
      <c r="BI5" s="1095"/>
      <c r="BJ5" s="547"/>
      <c r="BK5" s="547"/>
      <c r="BL5" s="547"/>
      <c r="BM5" s="547"/>
      <c r="BN5" s="547"/>
      <c r="BO5" s="547"/>
      <c r="BP5" s="547"/>
      <c r="BQ5" s="547"/>
      <c r="BT5" s="1095"/>
      <c r="BU5" s="1095"/>
      <c r="BV5" s="547"/>
      <c r="BW5" s="547"/>
      <c r="BX5" s="547"/>
      <c r="BY5" s="547"/>
      <c r="BZ5" s="547"/>
      <c r="CA5" s="547"/>
      <c r="CB5" s="547"/>
      <c r="CC5" s="547"/>
      <c r="CF5" s="1095"/>
      <c r="CG5" s="1095"/>
      <c r="CH5" s="547"/>
    </row>
    <row r="6" spans="1:93" ht="3" customHeight="1">
      <c r="J6" s="451"/>
      <c r="K6" s="451"/>
      <c r="L6" s="447"/>
      <c r="M6" s="447"/>
      <c r="N6" s="447"/>
      <c r="O6" s="450"/>
      <c r="P6" s="450"/>
      <c r="Q6" s="450"/>
      <c r="R6" s="450"/>
      <c r="S6" s="450"/>
      <c r="T6" s="450"/>
      <c r="U6" s="447"/>
      <c r="V6" s="447"/>
      <c r="AA6" s="1073"/>
      <c r="AB6" s="1073"/>
      <c r="AC6" s="1073"/>
      <c r="AD6" s="1073"/>
      <c r="AE6" s="1073"/>
      <c r="AF6" s="1073"/>
      <c r="AG6" s="1069"/>
      <c r="AH6" s="1069"/>
      <c r="AM6" s="1073"/>
      <c r="AN6" s="1073"/>
      <c r="AO6" s="1073"/>
      <c r="AP6" s="1073"/>
      <c r="AQ6" s="1073"/>
      <c r="AR6" s="1073"/>
      <c r="AS6" s="1069"/>
      <c r="AT6" s="1069"/>
      <c r="AY6" s="1073"/>
      <c r="AZ6" s="1073"/>
      <c r="BA6" s="1073"/>
      <c r="BB6" s="1073"/>
      <c r="BC6" s="1073"/>
      <c r="BD6" s="1073"/>
      <c r="BE6" s="1069"/>
      <c r="BF6" s="1069"/>
      <c r="BK6" s="1073"/>
      <c r="BL6" s="1073"/>
      <c r="BM6" s="1073"/>
      <c r="BN6" s="1073"/>
      <c r="BO6" s="1073"/>
      <c r="BP6" s="1073"/>
      <c r="BQ6" s="1069"/>
      <c r="BR6" s="1069"/>
      <c r="BW6" s="1073"/>
      <c r="BX6" s="1073"/>
      <c r="BY6" s="1073"/>
      <c r="BZ6" s="1073"/>
      <c r="CA6" s="1073"/>
      <c r="CB6" s="1073"/>
      <c r="CC6" s="1069"/>
      <c r="CD6" s="1069"/>
    </row>
    <row r="7" spans="1:93" s="745" customFormat="1" ht="11.25" hidden="1">
      <c r="A7" s="1117"/>
      <c r="B7" s="1117"/>
      <c r="C7" s="1117"/>
      <c r="D7" s="1117"/>
      <c r="E7" s="1117"/>
      <c r="F7" s="1117"/>
      <c r="G7" s="1117"/>
      <c r="H7" s="1117"/>
      <c r="L7" s="1168"/>
      <c r="M7" s="1040"/>
      <c r="O7" s="1302"/>
      <c r="P7" s="1302"/>
      <c r="Q7" s="1302"/>
      <c r="R7" s="1302"/>
      <c r="S7" s="1302"/>
      <c r="T7" s="1302"/>
      <c r="U7" s="779"/>
      <c r="V7" s="779"/>
      <c r="X7" s="1117"/>
      <c r="Y7" s="1117"/>
      <c r="Z7" s="111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s="1117"/>
      <c r="CJ7" s="1117"/>
    </row>
    <row r="8" spans="1:93"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V8" s="456"/>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K8" s="474"/>
      <c r="CL8" s="474"/>
      <c r="CM8" s="474"/>
      <c r="CN8" s="474"/>
      <c r="CO8" s="474"/>
    </row>
    <row r="9" spans="1:93"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634"/>
      <c r="V9" s="456"/>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K9" s="474"/>
      <c r="CL9" s="474"/>
      <c r="CM9" s="474"/>
      <c r="CN9" s="474"/>
      <c r="CO9" s="474"/>
    </row>
    <row r="10" spans="1:93" s="745" customFormat="1" ht="11.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s="1117"/>
      <c r="CJ10" s="1117"/>
    </row>
    <row r="11" spans="1:93"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M11" s="1094"/>
      <c r="AN11" s="1094"/>
      <c r="AO11" s="1094"/>
      <c r="AP11" s="1094"/>
      <c r="AQ11" s="1094"/>
      <c r="AR11" s="1094"/>
      <c r="AS11" s="456"/>
      <c r="AT11" s="456"/>
      <c r="AU11" s="1092"/>
      <c r="AV11" s="1092"/>
      <c r="AW11" s="1092"/>
      <c r="AX11" s="958" t="s">
        <v>370</v>
      </c>
      <c r="AY11" s="1094"/>
      <c r="AZ11" s="1094"/>
      <c r="BA11" s="1094"/>
      <c r="BB11" s="1094"/>
      <c r="BC11" s="1094"/>
      <c r="BD11" s="1094"/>
      <c r="BE11" s="456"/>
      <c r="BF11" s="456"/>
      <c r="BG11" s="1092"/>
      <c r="BH11" s="1092"/>
      <c r="BI11" s="1092"/>
      <c r="BJ11" s="958" t="s">
        <v>370</v>
      </c>
      <c r="BK11" s="1094"/>
      <c r="BL11" s="1094"/>
      <c r="BM11" s="1094"/>
      <c r="BN11" s="1094"/>
      <c r="BO11" s="1094"/>
      <c r="BP11" s="1094"/>
      <c r="BQ11" s="456"/>
      <c r="BR11" s="456"/>
      <c r="BS11" s="1092"/>
      <c r="BT11" s="1092"/>
      <c r="BU11" s="1092"/>
      <c r="BV11" s="958" t="s">
        <v>370</v>
      </c>
      <c r="BW11" s="1094"/>
      <c r="BX11" s="1094"/>
      <c r="BY11" s="1094"/>
      <c r="BZ11" s="1094"/>
      <c r="CA11" s="1094"/>
      <c r="CB11" s="1094"/>
      <c r="CC11" s="456"/>
      <c r="CD11" s="456"/>
      <c r="CE11" s="1092"/>
      <c r="CF11" s="1092"/>
      <c r="CG11" s="1092"/>
      <c r="CH11" s="958" t="s">
        <v>370</v>
      </c>
      <c r="CK11" s="474"/>
      <c r="CL11" s="474"/>
      <c r="CM11" s="474"/>
      <c r="CN11" s="474"/>
      <c r="CO11" s="474"/>
    </row>
    <row r="12" spans="1:93">
      <c r="J12" s="451"/>
      <c r="K12" s="451"/>
      <c r="L12" s="447"/>
      <c r="M12" s="447"/>
      <c r="N12" s="447"/>
      <c r="O12" s="1323"/>
      <c r="P12" s="1323"/>
      <c r="Q12" s="1323"/>
      <c r="R12" s="1323"/>
      <c r="S12" s="1323"/>
      <c r="T12" s="1323"/>
      <c r="U12" s="1323"/>
      <c r="V12" s="1323"/>
      <c r="W12" s="1323"/>
      <c r="X12" s="1323"/>
      <c r="Y12" s="1323"/>
      <c r="Z12" s="1323"/>
      <c r="AA12" s="1323" t="s">
        <v>2116</v>
      </c>
      <c r="AB12" s="1323"/>
      <c r="AC12" s="1323"/>
      <c r="AD12" s="1323"/>
      <c r="AE12" s="1323"/>
      <c r="AF12" s="1323"/>
      <c r="AG12" s="1323"/>
      <c r="AH12" s="1323"/>
      <c r="AI12" s="1323"/>
      <c r="AJ12" s="1323"/>
      <c r="AK12" s="1323"/>
      <c r="AL12" s="1323"/>
      <c r="AM12" s="1323" t="s">
        <v>2116</v>
      </c>
      <c r="AN12" s="1323"/>
      <c r="AO12" s="1323"/>
      <c r="AP12" s="1323"/>
      <c r="AQ12" s="1323"/>
      <c r="AR12" s="1323"/>
      <c r="AS12" s="1323"/>
      <c r="AT12" s="1323"/>
      <c r="AU12" s="1323"/>
      <c r="AV12" s="1323"/>
      <c r="AW12" s="1323"/>
      <c r="AX12" s="1323"/>
      <c r="AY12" s="1323" t="s">
        <v>2116</v>
      </c>
      <c r="AZ12" s="1323"/>
      <c r="BA12" s="1323"/>
      <c r="BB12" s="1323"/>
      <c r="BC12" s="1323"/>
      <c r="BD12" s="1323"/>
      <c r="BE12" s="1323"/>
      <c r="BF12" s="1323"/>
      <c r="BG12" s="1323"/>
      <c r="BH12" s="1323"/>
      <c r="BI12" s="1323"/>
      <c r="BJ12" s="1323"/>
      <c r="BK12" s="1323" t="s">
        <v>2116</v>
      </c>
      <c r="BL12" s="1323"/>
      <c r="BM12" s="1323"/>
      <c r="BN12" s="1323"/>
      <c r="BO12" s="1323"/>
      <c r="BP12" s="1323"/>
      <c r="BQ12" s="1323"/>
      <c r="BR12" s="1323"/>
      <c r="BS12" s="1323"/>
      <c r="BT12" s="1323"/>
      <c r="BU12" s="1323"/>
      <c r="BV12" s="1323"/>
      <c r="BW12" s="1323" t="s">
        <v>2116</v>
      </c>
      <c r="BX12" s="1323"/>
      <c r="BY12" s="1323"/>
      <c r="BZ12" s="1323"/>
      <c r="CA12" s="1323"/>
      <c r="CB12" s="1323"/>
      <c r="CC12" s="1323"/>
      <c r="CD12" s="1323"/>
      <c r="CE12" s="1323"/>
      <c r="CF12" s="1323"/>
      <c r="CG12" s="1323"/>
      <c r="CH12" s="1323"/>
    </row>
    <row r="13" spans="1:93" ht="14.25" customHeight="1">
      <c r="J13" s="451"/>
      <c r="K13" s="451"/>
      <c r="L13" s="1310" t="s">
        <v>444</v>
      </c>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0"/>
      <c r="BY13" s="1310"/>
      <c r="BZ13" s="1310"/>
      <c r="CA13" s="1310"/>
      <c r="CB13" s="1310"/>
      <c r="CC13" s="1310"/>
      <c r="CD13" s="1310"/>
      <c r="CE13" s="1310"/>
      <c r="CF13" s="1310"/>
      <c r="CG13" s="1310"/>
      <c r="CH13" s="1310"/>
      <c r="CI13" s="1310"/>
      <c r="CJ13" s="1229" t="s">
        <v>445</v>
      </c>
    </row>
    <row r="14" spans="1:93" ht="14.25" customHeight="1">
      <c r="J14" s="451"/>
      <c r="K14" s="451"/>
      <c r="L14" s="1310" t="s">
        <v>90</v>
      </c>
      <c r="M14" s="1310" t="s">
        <v>601</v>
      </c>
      <c r="N14" s="546"/>
      <c r="O14" s="1229" t="s">
        <v>603</v>
      </c>
      <c r="P14" s="1229"/>
      <c r="Q14" s="1229"/>
      <c r="R14" s="1229"/>
      <c r="S14" s="1229"/>
      <c r="T14" s="1229"/>
      <c r="U14" s="1229"/>
      <c r="V14" s="1229"/>
      <c r="W14" s="1229"/>
      <c r="X14" s="1229"/>
      <c r="Y14" s="1229"/>
      <c r="Z14" s="1310" t="s">
        <v>338</v>
      </c>
      <c r="AA14" s="1229" t="s">
        <v>603</v>
      </c>
      <c r="AB14" s="1229"/>
      <c r="AC14" s="1229"/>
      <c r="AD14" s="1229"/>
      <c r="AE14" s="1229"/>
      <c r="AF14" s="1229"/>
      <c r="AG14" s="1229"/>
      <c r="AH14" s="1229"/>
      <c r="AI14" s="1229"/>
      <c r="AJ14" s="1229"/>
      <c r="AK14" s="1229"/>
      <c r="AL14" s="1310" t="s">
        <v>338</v>
      </c>
      <c r="AM14" s="1229" t="s">
        <v>603</v>
      </c>
      <c r="AN14" s="1229"/>
      <c r="AO14" s="1229"/>
      <c r="AP14" s="1229"/>
      <c r="AQ14" s="1229"/>
      <c r="AR14" s="1229"/>
      <c r="AS14" s="1229"/>
      <c r="AT14" s="1229"/>
      <c r="AU14" s="1229"/>
      <c r="AV14" s="1229"/>
      <c r="AW14" s="1229"/>
      <c r="AX14" s="1310" t="s">
        <v>338</v>
      </c>
      <c r="AY14" s="1229" t="s">
        <v>603</v>
      </c>
      <c r="AZ14" s="1229"/>
      <c r="BA14" s="1229"/>
      <c r="BB14" s="1229"/>
      <c r="BC14" s="1229"/>
      <c r="BD14" s="1229"/>
      <c r="BE14" s="1229"/>
      <c r="BF14" s="1229"/>
      <c r="BG14" s="1229"/>
      <c r="BH14" s="1229"/>
      <c r="BI14" s="1229"/>
      <c r="BJ14" s="1310" t="s">
        <v>338</v>
      </c>
      <c r="BK14" s="1229" t="s">
        <v>603</v>
      </c>
      <c r="BL14" s="1229"/>
      <c r="BM14" s="1229"/>
      <c r="BN14" s="1229"/>
      <c r="BO14" s="1229"/>
      <c r="BP14" s="1229"/>
      <c r="BQ14" s="1229"/>
      <c r="BR14" s="1229"/>
      <c r="BS14" s="1229"/>
      <c r="BT14" s="1229"/>
      <c r="BU14" s="1229"/>
      <c r="BV14" s="1310" t="s">
        <v>338</v>
      </c>
      <c r="BW14" s="1229" t="s">
        <v>603</v>
      </c>
      <c r="BX14" s="1229"/>
      <c r="BY14" s="1229"/>
      <c r="BZ14" s="1229"/>
      <c r="CA14" s="1229"/>
      <c r="CB14" s="1229"/>
      <c r="CC14" s="1229"/>
      <c r="CD14" s="1229"/>
      <c r="CE14" s="1229"/>
      <c r="CF14" s="1229"/>
      <c r="CG14" s="1229"/>
      <c r="CH14" s="1310" t="s">
        <v>338</v>
      </c>
      <c r="CI14" s="1322" t="s">
        <v>273</v>
      </c>
      <c r="CJ14" s="1229"/>
    </row>
    <row r="15" spans="1:93" s="492" customFormat="1" ht="14.25" customHeight="1">
      <c r="A15" s="553"/>
      <c r="B15" s="553"/>
      <c r="C15" s="553"/>
      <c r="D15" s="553"/>
      <c r="E15" s="553"/>
      <c r="F15" s="553"/>
      <c r="G15" s="559"/>
      <c r="H15" s="559"/>
      <c r="I15" s="500"/>
      <c r="J15" s="498"/>
      <c r="K15" s="498"/>
      <c r="L15" s="1310"/>
      <c r="M15" s="1310"/>
      <c r="N15" s="546"/>
      <c r="O15" s="1330" t="s">
        <v>616</v>
      </c>
      <c r="P15" s="1330" t="s">
        <v>588</v>
      </c>
      <c r="Q15" s="1330" t="s">
        <v>589</v>
      </c>
      <c r="R15" s="1330" t="s">
        <v>269</v>
      </c>
      <c r="S15" s="1330"/>
      <c r="T15" s="1330" t="s">
        <v>269</v>
      </c>
      <c r="U15" s="1330"/>
      <c r="V15" s="620"/>
      <c r="W15" s="1331" t="s">
        <v>614</v>
      </c>
      <c r="X15" s="1331"/>
      <c r="Y15" s="1331"/>
      <c r="Z15" s="1310"/>
      <c r="AA15" s="1330" t="s">
        <v>616</v>
      </c>
      <c r="AB15" s="1330" t="s">
        <v>588</v>
      </c>
      <c r="AC15" s="1330" t="s">
        <v>589</v>
      </c>
      <c r="AD15" s="1330" t="s">
        <v>269</v>
      </c>
      <c r="AE15" s="1330"/>
      <c r="AF15" s="1330" t="s">
        <v>269</v>
      </c>
      <c r="AG15" s="1330"/>
      <c r="AH15" s="1186"/>
      <c r="AI15" s="1331" t="s">
        <v>614</v>
      </c>
      <c r="AJ15" s="1331"/>
      <c r="AK15" s="1331"/>
      <c r="AL15" s="1310"/>
      <c r="AM15" s="1330" t="s">
        <v>616</v>
      </c>
      <c r="AN15" s="1330" t="s">
        <v>588</v>
      </c>
      <c r="AO15" s="1330" t="s">
        <v>589</v>
      </c>
      <c r="AP15" s="1330" t="s">
        <v>269</v>
      </c>
      <c r="AQ15" s="1330"/>
      <c r="AR15" s="1330" t="s">
        <v>269</v>
      </c>
      <c r="AS15" s="1330"/>
      <c r="AT15" s="1186"/>
      <c r="AU15" s="1331" t="s">
        <v>614</v>
      </c>
      <c r="AV15" s="1331"/>
      <c r="AW15" s="1331"/>
      <c r="AX15" s="1310"/>
      <c r="AY15" s="1330" t="s">
        <v>616</v>
      </c>
      <c r="AZ15" s="1330" t="s">
        <v>588</v>
      </c>
      <c r="BA15" s="1330" t="s">
        <v>589</v>
      </c>
      <c r="BB15" s="1330" t="s">
        <v>269</v>
      </c>
      <c r="BC15" s="1330"/>
      <c r="BD15" s="1330" t="s">
        <v>269</v>
      </c>
      <c r="BE15" s="1330"/>
      <c r="BF15" s="1186"/>
      <c r="BG15" s="1331" t="s">
        <v>614</v>
      </c>
      <c r="BH15" s="1331"/>
      <c r="BI15" s="1331"/>
      <c r="BJ15" s="1310"/>
      <c r="BK15" s="1330" t="s">
        <v>616</v>
      </c>
      <c r="BL15" s="1330" t="s">
        <v>588</v>
      </c>
      <c r="BM15" s="1330" t="s">
        <v>589</v>
      </c>
      <c r="BN15" s="1330" t="s">
        <v>269</v>
      </c>
      <c r="BO15" s="1330"/>
      <c r="BP15" s="1330" t="s">
        <v>269</v>
      </c>
      <c r="BQ15" s="1330"/>
      <c r="BR15" s="1186"/>
      <c r="BS15" s="1331" t="s">
        <v>614</v>
      </c>
      <c r="BT15" s="1331"/>
      <c r="BU15" s="1331"/>
      <c r="BV15" s="1310"/>
      <c r="BW15" s="1330" t="s">
        <v>616</v>
      </c>
      <c r="BX15" s="1330" t="s">
        <v>588</v>
      </c>
      <c r="BY15" s="1330" t="s">
        <v>589</v>
      </c>
      <c r="BZ15" s="1330" t="s">
        <v>269</v>
      </c>
      <c r="CA15" s="1330"/>
      <c r="CB15" s="1330" t="s">
        <v>269</v>
      </c>
      <c r="CC15" s="1330"/>
      <c r="CD15" s="1186"/>
      <c r="CE15" s="1331" t="s">
        <v>614</v>
      </c>
      <c r="CF15" s="1331"/>
      <c r="CG15" s="1331"/>
      <c r="CH15" s="1310"/>
      <c r="CI15" s="1322"/>
      <c r="CJ15" s="1229"/>
      <c r="CK15" s="553"/>
      <c r="CL15" s="553"/>
      <c r="CM15" s="553"/>
      <c r="CN15" s="553"/>
      <c r="CO15" s="553"/>
    </row>
    <row r="16" spans="1:93" ht="56.25" customHeight="1">
      <c r="J16" s="451"/>
      <c r="K16" s="451"/>
      <c r="L16" s="1310"/>
      <c r="M16" s="1310"/>
      <c r="N16" s="546"/>
      <c r="O16" s="1330"/>
      <c r="P16" s="1330"/>
      <c r="Q16" s="1330"/>
      <c r="R16" s="504" t="s">
        <v>590</v>
      </c>
      <c r="S16" s="504" t="s">
        <v>591</v>
      </c>
      <c r="T16" s="504" t="s">
        <v>592</v>
      </c>
      <c r="U16" s="504" t="s">
        <v>593</v>
      </c>
      <c r="V16" s="504"/>
      <c r="W16" s="505" t="s">
        <v>272</v>
      </c>
      <c r="X16" s="1332" t="s">
        <v>271</v>
      </c>
      <c r="Y16" s="1332"/>
      <c r="Z16" s="1310"/>
      <c r="AA16" s="1330"/>
      <c r="AB16" s="1330"/>
      <c r="AC16" s="1330"/>
      <c r="AD16" s="718" t="s">
        <v>590</v>
      </c>
      <c r="AE16" s="718" t="s">
        <v>591</v>
      </c>
      <c r="AF16" s="718" t="s">
        <v>592</v>
      </c>
      <c r="AG16" s="718" t="s">
        <v>593</v>
      </c>
      <c r="AH16" s="718"/>
      <c r="AI16" s="1184" t="s">
        <v>272</v>
      </c>
      <c r="AJ16" s="1332" t="s">
        <v>271</v>
      </c>
      <c r="AK16" s="1332"/>
      <c r="AL16" s="1310"/>
      <c r="AM16" s="1330"/>
      <c r="AN16" s="1330"/>
      <c r="AO16" s="1330"/>
      <c r="AP16" s="718" t="s">
        <v>590</v>
      </c>
      <c r="AQ16" s="718" t="s">
        <v>591</v>
      </c>
      <c r="AR16" s="718" t="s">
        <v>592</v>
      </c>
      <c r="AS16" s="718" t="s">
        <v>593</v>
      </c>
      <c r="AT16" s="718"/>
      <c r="AU16" s="1184" t="s">
        <v>272</v>
      </c>
      <c r="AV16" s="1332" t="s">
        <v>271</v>
      </c>
      <c r="AW16" s="1332"/>
      <c r="AX16" s="1310"/>
      <c r="AY16" s="1330"/>
      <c r="AZ16" s="1330"/>
      <c r="BA16" s="1330"/>
      <c r="BB16" s="718" t="s">
        <v>590</v>
      </c>
      <c r="BC16" s="718" t="s">
        <v>591</v>
      </c>
      <c r="BD16" s="718" t="s">
        <v>592</v>
      </c>
      <c r="BE16" s="718" t="s">
        <v>593</v>
      </c>
      <c r="BF16" s="718"/>
      <c r="BG16" s="1184" t="s">
        <v>272</v>
      </c>
      <c r="BH16" s="1332" t="s">
        <v>271</v>
      </c>
      <c r="BI16" s="1332"/>
      <c r="BJ16" s="1310"/>
      <c r="BK16" s="1330"/>
      <c r="BL16" s="1330"/>
      <c r="BM16" s="1330"/>
      <c r="BN16" s="718" t="s">
        <v>590</v>
      </c>
      <c r="BO16" s="718" t="s">
        <v>591</v>
      </c>
      <c r="BP16" s="718" t="s">
        <v>592</v>
      </c>
      <c r="BQ16" s="718" t="s">
        <v>593</v>
      </c>
      <c r="BR16" s="718"/>
      <c r="BS16" s="1184" t="s">
        <v>272</v>
      </c>
      <c r="BT16" s="1332" t="s">
        <v>271</v>
      </c>
      <c r="BU16" s="1332"/>
      <c r="BV16" s="1310"/>
      <c r="BW16" s="1330"/>
      <c r="BX16" s="1330"/>
      <c r="BY16" s="1330"/>
      <c r="BZ16" s="718" t="s">
        <v>590</v>
      </c>
      <c r="CA16" s="718" t="s">
        <v>591</v>
      </c>
      <c r="CB16" s="718" t="s">
        <v>592</v>
      </c>
      <c r="CC16" s="718" t="s">
        <v>593</v>
      </c>
      <c r="CD16" s="718"/>
      <c r="CE16" s="1184" t="s">
        <v>272</v>
      </c>
      <c r="CF16" s="1332" t="s">
        <v>271</v>
      </c>
      <c r="CG16" s="1332"/>
      <c r="CH16" s="1310"/>
      <c r="CI16" s="1322"/>
      <c r="CJ16" s="1229"/>
    </row>
    <row r="17" spans="1:100">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298">
        <f ca="1">OFFSET(X17,0,-1)+1</f>
        <v>11</v>
      </c>
      <c r="Y17" s="1298"/>
      <c r="Z17" s="457">
        <f ca="1">OFFSET(Z17,0,-2)+1</f>
        <v>12</v>
      </c>
      <c r="AA17" s="1187">
        <f ca="1">OFFSET(AA17,0,-1)+1</f>
        <v>13</v>
      </c>
      <c r="AB17" s="1187">
        <f t="shared" ref="AB17:AI17" ca="1" si="1">OFFSET(AB17,0,-1)+1</f>
        <v>14</v>
      </c>
      <c r="AC17" s="1187">
        <f t="shared" ca="1" si="1"/>
        <v>15</v>
      </c>
      <c r="AD17" s="1187">
        <f t="shared" ca="1" si="1"/>
        <v>16</v>
      </c>
      <c r="AE17" s="1187">
        <f t="shared" ca="1" si="1"/>
        <v>17</v>
      </c>
      <c r="AF17" s="1187">
        <f t="shared" ca="1" si="1"/>
        <v>18</v>
      </c>
      <c r="AG17" s="1187">
        <f t="shared" ca="1" si="1"/>
        <v>19</v>
      </c>
      <c r="AH17" s="619">
        <f ca="1">OFFSET(AH17,0,-1)</f>
        <v>19</v>
      </c>
      <c r="AI17" s="1187">
        <f t="shared" ca="1" si="1"/>
        <v>20</v>
      </c>
      <c r="AJ17" s="1298">
        <f ca="1">OFFSET(AJ17,0,-1)+1</f>
        <v>21</v>
      </c>
      <c r="AK17" s="1298"/>
      <c r="AL17" s="1187">
        <f ca="1">OFFSET(AL17,0,-2)+1</f>
        <v>22</v>
      </c>
      <c r="AM17" s="1187">
        <f ca="1">OFFSET(AM17,0,-1)+1</f>
        <v>23</v>
      </c>
      <c r="AN17" s="1187">
        <f t="shared" ref="AN17:AU17" ca="1" si="2">OFFSET(AN17,0,-1)+1</f>
        <v>24</v>
      </c>
      <c r="AO17" s="1187">
        <f t="shared" ca="1" si="2"/>
        <v>25</v>
      </c>
      <c r="AP17" s="1187">
        <f t="shared" ca="1" si="2"/>
        <v>26</v>
      </c>
      <c r="AQ17" s="1187">
        <f t="shared" ca="1" si="2"/>
        <v>27</v>
      </c>
      <c r="AR17" s="1187">
        <f t="shared" ca="1" si="2"/>
        <v>28</v>
      </c>
      <c r="AS17" s="1187">
        <f t="shared" ca="1" si="2"/>
        <v>29</v>
      </c>
      <c r="AT17" s="619">
        <f ca="1">OFFSET(AT17,0,-1)</f>
        <v>29</v>
      </c>
      <c r="AU17" s="1187">
        <f t="shared" ca="1" si="2"/>
        <v>30</v>
      </c>
      <c r="AV17" s="1298">
        <f ca="1">OFFSET(AV17,0,-1)+1</f>
        <v>31</v>
      </c>
      <c r="AW17" s="1298"/>
      <c r="AX17" s="1187">
        <f ca="1">OFFSET(AX17,0,-2)+1</f>
        <v>32</v>
      </c>
      <c r="AY17" s="1187">
        <f ca="1">OFFSET(AY17,0,-1)+1</f>
        <v>33</v>
      </c>
      <c r="AZ17" s="1187">
        <f t="shared" ref="AZ17:BG17" ca="1" si="3">OFFSET(AZ17,0,-1)+1</f>
        <v>34</v>
      </c>
      <c r="BA17" s="1187">
        <f t="shared" ca="1" si="3"/>
        <v>35</v>
      </c>
      <c r="BB17" s="1187">
        <f t="shared" ca="1" si="3"/>
        <v>36</v>
      </c>
      <c r="BC17" s="1187">
        <f t="shared" ca="1" si="3"/>
        <v>37</v>
      </c>
      <c r="BD17" s="1187">
        <f t="shared" ca="1" si="3"/>
        <v>38</v>
      </c>
      <c r="BE17" s="1187">
        <f t="shared" ca="1" si="3"/>
        <v>39</v>
      </c>
      <c r="BF17" s="619">
        <f ca="1">OFFSET(BF17,0,-1)</f>
        <v>39</v>
      </c>
      <c r="BG17" s="1187">
        <f t="shared" ca="1" si="3"/>
        <v>40</v>
      </c>
      <c r="BH17" s="1298">
        <f ca="1">OFFSET(BH17,0,-1)+1</f>
        <v>41</v>
      </c>
      <c r="BI17" s="1298"/>
      <c r="BJ17" s="1187">
        <f ca="1">OFFSET(BJ17,0,-2)+1</f>
        <v>42</v>
      </c>
      <c r="BK17" s="1187">
        <f ca="1">OFFSET(BK17,0,-1)+1</f>
        <v>43</v>
      </c>
      <c r="BL17" s="1187">
        <f t="shared" ref="BL17:BS17" ca="1" si="4">OFFSET(BL17,0,-1)+1</f>
        <v>44</v>
      </c>
      <c r="BM17" s="1187">
        <f t="shared" ca="1" si="4"/>
        <v>45</v>
      </c>
      <c r="BN17" s="1187">
        <f t="shared" ca="1" si="4"/>
        <v>46</v>
      </c>
      <c r="BO17" s="1187">
        <f t="shared" ca="1" si="4"/>
        <v>47</v>
      </c>
      <c r="BP17" s="1187">
        <f t="shared" ca="1" si="4"/>
        <v>48</v>
      </c>
      <c r="BQ17" s="1187">
        <f t="shared" ca="1" si="4"/>
        <v>49</v>
      </c>
      <c r="BR17" s="619">
        <f ca="1">OFFSET(BR17,0,-1)</f>
        <v>49</v>
      </c>
      <c r="BS17" s="1187">
        <f t="shared" ca="1" si="4"/>
        <v>50</v>
      </c>
      <c r="BT17" s="1298">
        <f ca="1">OFFSET(BT17,0,-1)+1</f>
        <v>51</v>
      </c>
      <c r="BU17" s="1298"/>
      <c r="BV17" s="1187">
        <f ca="1">OFFSET(BV17,0,-2)+1</f>
        <v>52</v>
      </c>
      <c r="BW17" s="1187">
        <f ca="1">OFFSET(BW17,0,-1)+1</f>
        <v>53</v>
      </c>
      <c r="BX17" s="1187">
        <f t="shared" ref="BX17:CE17" ca="1" si="5">OFFSET(BX17,0,-1)+1</f>
        <v>54</v>
      </c>
      <c r="BY17" s="1187">
        <f t="shared" ca="1" si="5"/>
        <v>55</v>
      </c>
      <c r="BZ17" s="1187">
        <f t="shared" ca="1" si="5"/>
        <v>56</v>
      </c>
      <c r="CA17" s="1187">
        <f t="shared" ca="1" si="5"/>
        <v>57</v>
      </c>
      <c r="CB17" s="1187">
        <f t="shared" ca="1" si="5"/>
        <v>58</v>
      </c>
      <c r="CC17" s="1187">
        <f t="shared" ca="1" si="5"/>
        <v>59</v>
      </c>
      <c r="CD17" s="619">
        <f ca="1">OFFSET(CD17,0,-1)</f>
        <v>59</v>
      </c>
      <c r="CE17" s="1187">
        <f t="shared" ca="1" si="5"/>
        <v>60</v>
      </c>
      <c r="CF17" s="1298">
        <f ca="1">OFFSET(CF17,0,-1)+1</f>
        <v>61</v>
      </c>
      <c r="CG17" s="1298"/>
      <c r="CH17" s="1187">
        <f ca="1">OFFSET(CH17,0,-2)+1</f>
        <v>62</v>
      </c>
      <c r="CJ17" s="457">
        <f ca="1">OFFSET(CJ17,0,-2)+1</f>
        <v>63</v>
      </c>
    </row>
    <row r="18" spans="1:100" ht="22.5">
      <c r="A18" s="1281">
        <v>1</v>
      </c>
      <c r="B18" s="997"/>
      <c r="C18" s="997"/>
      <c r="D18" s="997"/>
      <c r="E18" s="998"/>
      <c r="F18" s="999"/>
      <c r="G18" s="997"/>
      <c r="H18" s="997"/>
      <c r="I18" s="986"/>
      <c r="J18" s="990"/>
      <c r="K18" s="990"/>
      <c r="L18" s="561">
        <f>mergeValue(A18)</f>
        <v>1</v>
      </c>
      <c r="M18" s="609" t="s">
        <v>19</v>
      </c>
      <c r="N18" s="548"/>
      <c r="O18" s="1324" t="str">
        <f>IF('Перечень тарифов'!J21="","","" &amp; 'Перечень тарифов'!J21 &amp; "")</f>
        <v>Тариф на горячую воду в открытой системе теплоснабжения (горячее водоснабжение) (СЦТ - ОАО "Конструкторское бюро автоматических систем")</v>
      </c>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D18" s="1324"/>
      <c r="BE18" s="1324"/>
      <c r="BF18" s="1324"/>
      <c r="BG18" s="1324"/>
      <c r="BH18" s="1324"/>
      <c r="BI18" s="1324"/>
      <c r="BJ18" s="1324"/>
      <c r="BK18" s="1324"/>
      <c r="BL18" s="1324"/>
      <c r="BM18" s="1324"/>
      <c r="BN18" s="1324"/>
      <c r="BO18" s="1324"/>
      <c r="BP18" s="1324"/>
      <c r="BQ18" s="1324"/>
      <c r="BR18" s="1324"/>
      <c r="BS18" s="1324"/>
      <c r="BT18" s="1324"/>
      <c r="BU18" s="1324"/>
      <c r="BV18" s="1324"/>
      <c r="BW18" s="1324"/>
      <c r="BX18" s="1324"/>
      <c r="BY18" s="1324"/>
      <c r="BZ18" s="1324"/>
      <c r="CA18" s="1324"/>
      <c r="CB18" s="1324"/>
      <c r="CC18" s="1324"/>
      <c r="CD18" s="1324"/>
      <c r="CE18" s="1324"/>
      <c r="CF18" s="1324"/>
      <c r="CG18" s="1324"/>
      <c r="CH18" s="1324"/>
      <c r="CI18" s="1324"/>
      <c r="CJ18" s="598" t="s">
        <v>717</v>
      </c>
    </row>
    <row r="19" spans="1:100" hidden="1">
      <c r="A19" s="1281"/>
      <c r="B19" s="1281">
        <v>1</v>
      </c>
      <c r="C19" s="997"/>
      <c r="D19" s="997"/>
      <c r="E19" s="999"/>
      <c r="F19" s="999"/>
      <c r="G19" s="997"/>
      <c r="H19" s="997"/>
      <c r="I19" s="992"/>
      <c r="J19" s="988"/>
      <c r="K19" s="987"/>
      <c r="L19" s="561" t="str">
        <f>mergeValue(A19) &amp;"."&amp; mergeValue(B19)</f>
        <v>1.1</v>
      </c>
      <c r="M19" s="515"/>
      <c r="N19" s="548"/>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4"/>
      <c r="AK19" s="1324"/>
      <c r="AL19" s="1324"/>
      <c r="AM19" s="1324"/>
      <c r="AN19" s="1324"/>
      <c r="AO19" s="1324"/>
      <c r="AP19" s="1324"/>
      <c r="AQ19" s="1324"/>
      <c r="AR19" s="1324"/>
      <c r="AS19" s="1324"/>
      <c r="AT19" s="1324"/>
      <c r="AU19" s="1324"/>
      <c r="AV19" s="1324"/>
      <c r="AW19" s="1324"/>
      <c r="AX19" s="1324"/>
      <c r="AY19" s="1324"/>
      <c r="AZ19" s="1324"/>
      <c r="BA19" s="1324"/>
      <c r="BB19" s="1324"/>
      <c r="BC19" s="1324"/>
      <c r="BD19" s="1324"/>
      <c r="BE19" s="1324"/>
      <c r="BF19" s="1324"/>
      <c r="BG19" s="1324"/>
      <c r="BH19" s="1324"/>
      <c r="BI19" s="1324"/>
      <c r="BJ19" s="1324"/>
      <c r="BK19" s="1324"/>
      <c r="BL19" s="1324"/>
      <c r="BM19" s="1324"/>
      <c r="BN19" s="1324"/>
      <c r="BO19" s="1324"/>
      <c r="BP19" s="1324"/>
      <c r="BQ19" s="1324"/>
      <c r="BR19" s="1324"/>
      <c r="BS19" s="1324"/>
      <c r="BT19" s="1324"/>
      <c r="BU19" s="1324"/>
      <c r="BV19" s="1324"/>
      <c r="BW19" s="1324"/>
      <c r="BX19" s="1324"/>
      <c r="BY19" s="1324"/>
      <c r="BZ19" s="1324"/>
      <c r="CA19" s="1324"/>
      <c r="CB19" s="1324"/>
      <c r="CC19" s="1324"/>
      <c r="CD19" s="1324"/>
      <c r="CE19" s="1324"/>
      <c r="CF19" s="1324"/>
      <c r="CG19" s="1324"/>
      <c r="CH19" s="1324"/>
      <c r="CI19" s="1324"/>
      <c r="CJ19" s="598"/>
    </row>
    <row r="20" spans="1:100" hidden="1">
      <c r="A20" s="1281"/>
      <c r="B20" s="1281"/>
      <c r="C20" s="1281">
        <v>1</v>
      </c>
      <c r="D20" s="997"/>
      <c r="E20" s="999"/>
      <c r="F20" s="999"/>
      <c r="G20" s="997"/>
      <c r="H20" s="997"/>
      <c r="I20" s="992"/>
      <c r="J20" s="988"/>
      <c r="K20" s="987"/>
      <c r="L20" s="561" t="str">
        <f>mergeValue(A20) &amp;"."&amp; mergeValue(B20)&amp;"."&amp; mergeValue(C20)</f>
        <v>1.1.1</v>
      </c>
      <c r="M20" s="516"/>
      <c r="N20" s="548"/>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1324"/>
      <c r="AO20" s="1324"/>
      <c r="AP20" s="1324"/>
      <c r="AQ20" s="1324"/>
      <c r="AR20" s="1324"/>
      <c r="AS20" s="1324"/>
      <c r="AT20" s="1324"/>
      <c r="AU20" s="1324"/>
      <c r="AV20" s="1324"/>
      <c r="AW20" s="1324"/>
      <c r="AX20" s="1324"/>
      <c r="AY20" s="1324"/>
      <c r="AZ20" s="1324"/>
      <c r="BA20" s="1324"/>
      <c r="BB20" s="1324"/>
      <c r="BC20" s="1324"/>
      <c r="BD20" s="1324"/>
      <c r="BE20" s="1324"/>
      <c r="BF20" s="1324"/>
      <c r="BG20" s="1324"/>
      <c r="BH20" s="1324"/>
      <c r="BI20" s="1324"/>
      <c r="BJ20" s="1324"/>
      <c r="BK20" s="1324"/>
      <c r="BL20" s="1324"/>
      <c r="BM20" s="1324"/>
      <c r="BN20" s="1324"/>
      <c r="BO20" s="1324"/>
      <c r="BP20" s="1324"/>
      <c r="BQ20" s="1324"/>
      <c r="BR20" s="1324"/>
      <c r="BS20" s="1324"/>
      <c r="BT20" s="1324"/>
      <c r="BU20" s="1324"/>
      <c r="BV20" s="1324"/>
      <c r="BW20" s="1324"/>
      <c r="BX20" s="1324"/>
      <c r="BY20" s="1324"/>
      <c r="BZ20" s="1324"/>
      <c r="CA20" s="1324"/>
      <c r="CB20" s="1324"/>
      <c r="CC20" s="1324"/>
      <c r="CD20" s="1324"/>
      <c r="CE20" s="1324"/>
      <c r="CF20" s="1324"/>
      <c r="CG20" s="1324"/>
      <c r="CH20" s="1324"/>
      <c r="CI20" s="1324"/>
      <c r="CJ20" s="598"/>
    </row>
    <row r="21" spans="1:100" hidden="1">
      <c r="A21" s="1281"/>
      <c r="B21" s="1281"/>
      <c r="C21" s="1281"/>
      <c r="D21" s="1281">
        <v>1</v>
      </c>
      <c r="E21" s="999"/>
      <c r="F21" s="999"/>
      <c r="G21" s="997"/>
      <c r="H21" s="997"/>
      <c r="I21" s="992"/>
      <c r="J21" s="988"/>
      <c r="K21" s="987"/>
      <c r="L21" s="561" t="str">
        <f>mergeValue(A21) &amp;"."&amp; mergeValue(B21)&amp;"."&amp; mergeValue(C21)&amp;"."&amp; mergeValue(D21)</f>
        <v>1.1.1.1</v>
      </c>
      <c r="M21" s="517"/>
      <c r="N21" s="548"/>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1324"/>
      <c r="AO21" s="1324"/>
      <c r="AP21" s="1324"/>
      <c r="AQ21" s="1324"/>
      <c r="AR21" s="1324"/>
      <c r="AS21" s="1324"/>
      <c r="AT21" s="1324"/>
      <c r="AU21" s="1324"/>
      <c r="AV21" s="1324"/>
      <c r="AW21" s="1324"/>
      <c r="AX21" s="1324"/>
      <c r="AY21" s="1324"/>
      <c r="AZ21" s="1324"/>
      <c r="BA21" s="1324"/>
      <c r="BB21" s="1324"/>
      <c r="BC21" s="1324"/>
      <c r="BD21" s="1324"/>
      <c r="BE21" s="1324"/>
      <c r="BF21" s="1324"/>
      <c r="BG21" s="1324"/>
      <c r="BH21" s="1324"/>
      <c r="BI21" s="1324"/>
      <c r="BJ21" s="1324"/>
      <c r="BK21" s="1324"/>
      <c r="BL21" s="1324"/>
      <c r="BM21" s="1324"/>
      <c r="BN21" s="1324"/>
      <c r="BO21" s="1324"/>
      <c r="BP21" s="1324"/>
      <c r="BQ21" s="1324"/>
      <c r="BR21" s="1324"/>
      <c r="BS21" s="1324"/>
      <c r="BT21" s="1324"/>
      <c r="BU21" s="1324"/>
      <c r="BV21" s="1324"/>
      <c r="BW21" s="1324"/>
      <c r="BX21" s="1324"/>
      <c r="BY21" s="1324"/>
      <c r="BZ21" s="1324"/>
      <c r="CA21" s="1324"/>
      <c r="CB21" s="1324"/>
      <c r="CC21" s="1324"/>
      <c r="CD21" s="1324"/>
      <c r="CE21" s="1324"/>
      <c r="CF21" s="1324"/>
      <c r="CG21" s="1324"/>
      <c r="CH21" s="1324"/>
      <c r="CI21" s="1324"/>
      <c r="CJ21" s="598"/>
    </row>
    <row r="22" spans="1:100" hidden="1">
      <c r="A22" s="1281"/>
      <c r="B22" s="1281"/>
      <c r="C22" s="1281"/>
      <c r="D22" s="1281"/>
      <c r="E22" s="1281">
        <v>1</v>
      </c>
      <c r="F22" s="999"/>
      <c r="G22" s="997"/>
      <c r="H22" s="997"/>
      <c r="I22" s="991"/>
      <c r="J22" s="988"/>
      <c r="K22" s="987"/>
      <c r="L22" s="561"/>
      <c r="M22" s="523"/>
      <c r="N22" s="549"/>
      <c r="O22" s="599"/>
      <c r="P22" s="599"/>
      <c r="Q22" s="599"/>
      <c r="R22" s="599"/>
      <c r="S22" s="599"/>
      <c r="T22" s="599"/>
      <c r="U22" s="599"/>
      <c r="V22" s="599"/>
      <c r="W22" s="599"/>
      <c r="X22" s="599"/>
      <c r="Y22" s="599"/>
      <c r="Z22" s="599"/>
      <c r="AA22" s="1195"/>
      <c r="AB22" s="1195"/>
      <c r="AC22" s="1195"/>
      <c r="AD22" s="1195"/>
      <c r="AE22" s="1195"/>
      <c r="AF22" s="1195"/>
      <c r="AG22" s="1195"/>
      <c r="AH22" s="1195"/>
      <c r="AI22" s="1195"/>
      <c r="AJ22" s="1195"/>
      <c r="AK22" s="1195"/>
      <c r="AL22" s="1195"/>
      <c r="AM22" s="1195"/>
      <c r="AN22" s="1195"/>
      <c r="AO22" s="1195"/>
      <c r="AP22" s="1195"/>
      <c r="AQ22" s="1195"/>
      <c r="AR22" s="1195"/>
      <c r="AS22" s="1195"/>
      <c r="AT22" s="1195"/>
      <c r="AU22" s="1195"/>
      <c r="AV22" s="1195"/>
      <c r="AW22" s="1195"/>
      <c r="AX22" s="1195"/>
      <c r="AY22" s="1195"/>
      <c r="AZ22" s="1195"/>
      <c r="BA22" s="1195"/>
      <c r="BB22" s="1195"/>
      <c r="BC22" s="1195"/>
      <c r="BD22" s="1195"/>
      <c r="BE22" s="1195"/>
      <c r="BF22" s="1195"/>
      <c r="BG22" s="1195"/>
      <c r="BH22" s="1195"/>
      <c r="BI22" s="1195"/>
      <c r="BJ22" s="1195"/>
      <c r="BK22" s="1195"/>
      <c r="BL22" s="1195"/>
      <c r="BM22" s="1195"/>
      <c r="BN22" s="1195"/>
      <c r="BO22" s="1195"/>
      <c r="BP22" s="1195"/>
      <c r="BQ22" s="1195"/>
      <c r="BR22" s="1195"/>
      <c r="BS22" s="1195"/>
      <c r="BT22" s="1195"/>
      <c r="BU22" s="1195"/>
      <c r="BV22" s="1195"/>
      <c r="BW22" s="1195"/>
      <c r="BX22" s="1195"/>
      <c r="BY22" s="1195"/>
      <c r="BZ22" s="1195"/>
      <c r="CA22" s="1195"/>
      <c r="CB22" s="1195"/>
      <c r="CC22" s="1195"/>
      <c r="CD22" s="1195"/>
      <c r="CE22" s="1195"/>
      <c r="CF22" s="1195"/>
      <c r="CG22" s="1195"/>
      <c r="CH22" s="1195"/>
      <c r="CI22" s="477"/>
      <c r="CJ22" s="598"/>
    </row>
    <row r="23" spans="1:100" ht="33.75">
      <c r="A23" s="1281"/>
      <c r="B23" s="1281"/>
      <c r="C23" s="1281"/>
      <c r="D23" s="1281"/>
      <c r="E23" s="1281"/>
      <c r="F23" s="1281">
        <v>1</v>
      </c>
      <c r="G23" s="997"/>
      <c r="H23" s="997"/>
      <c r="I23" s="1334"/>
      <c r="J23" s="988"/>
      <c r="K23" s="987"/>
      <c r="L23" s="561" t="str">
        <f>mergeValue(A23) &amp;"."&amp; mergeValue(B23)&amp;"."&amp; mergeValue(C23)&amp;"."&amp; mergeValue(D23)&amp;"."&amp; mergeValue(F23)</f>
        <v>1.1.1.1.1</v>
      </c>
      <c r="M23" s="524" t="s">
        <v>9</v>
      </c>
      <c r="N23" s="549"/>
      <c r="O23" s="1284" t="s">
        <v>3</v>
      </c>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1285"/>
      <c r="AM23" s="1285"/>
      <c r="AN23" s="1285"/>
      <c r="AO23" s="1285"/>
      <c r="AP23" s="1285"/>
      <c r="AQ23" s="1285"/>
      <c r="AR23" s="1285"/>
      <c r="AS23" s="1285"/>
      <c r="AT23" s="1285"/>
      <c r="AU23" s="1285"/>
      <c r="AV23" s="1285"/>
      <c r="AW23" s="1285"/>
      <c r="AX23" s="1285"/>
      <c r="AY23" s="1285"/>
      <c r="AZ23" s="1285"/>
      <c r="BA23" s="1285"/>
      <c r="BB23" s="1285"/>
      <c r="BC23" s="1285"/>
      <c r="BD23" s="1285"/>
      <c r="BE23" s="1285"/>
      <c r="BF23" s="1285"/>
      <c r="BG23" s="1285"/>
      <c r="BH23" s="1285"/>
      <c r="BI23" s="1285"/>
      <c r="BJ23" s="1285"/>
      <c r="BK23" s="1285"/>
      <c r="BL23" s="1285"/>
      <c r="BM23" s="1285"/>
      <c r="BN23" s="1285"/>
      <c r="BO23" s="1285"/>
      <c r="BP23" s="1285"/>
      <c r="BQ23" s="1285"/>
      <c r="BR23" s="1285"/>
      <c r="BS23" s="1285"/>
      <c r="BT23" s="1285"/>
      <c r="BU23" s="1285"/>
      <c r="BV23" s="1285"/>
      <c r="BW23" s="1285"/>
      <c r="BX23" s="1285"/>
      <c r="BY23" s="1285"/>
      <c r="BZ23" s="1285"/>
      <c r="CA23" s="1285"/>
      <c r="CB23" s="1285"/>
      <c r="CC23" s="1285"/>
      <c r="CD23" s="1285"/>
      <c r="CE23" s="1285"/>
      <c r="CF23" s="1285"/>
      <c r="CG23" s="1285"/>
      <c r="CH23" s="1285"/>
      <c r="CI23" s="1286"/>
      <c r="CJ23" s="598" t="s">
        <v>719</v>
      </c>
      <c r="CL23" s="473" t="str">
        <f>strCheckUnique(CM23:CM27)</f>
        <v/>
      </c>
      <c r="CN23" s="473"/>
    </row>
    <row r="24" spans="1:100" ht="56.25">
      <c r="A24" s="1281"/>
      <c r="B24" s="1281"/>
      <c r="C24" s="1281"/>
      <c r="D24" s="1281"/>
      <c r="E24" s="1281"/>
      <c r="F24" s="1281"/>
      <c r="G24" s="1281">
        <v>1</v>
      </c>
      <c r="H24" s="997"/>
      <c r="I24" s="1334"/>
      <c r="J24" s="1335"/>
      <c r="K24" s="993"/>
      <c r="L24" s="561" t="str">
        <f>mergeValue(A24) &amp;"."&amp; mergeValue(B24)&amp;"."&amp; mergeValue(C24)&amp;"."&amp; mergeValue(D24)&amp;"."&amp; mergeValue(F24)&amp;"."&amp; mergeValue(G24)</f>
        <v>1.1.1.1.1.1</v>
      </c>
      <c r="M24" s="1084" t="s">
        <v>612</v>
      </c>
      <c r="N24" s="614"/>
      <c r="O24" s="648">
        <v>27.59</v>
      </c>
      <c r="P24" s="648">
        <v>1776</v>
      </c>
      <c r="Q24" s="531"/>
      <c r="R24" s="463"/>
      <c r="S24" s="1035"/>
      <c r="T24" s="463"/>
      <c r="U24" s="1035"/>
      <c r="V24" s="552" t="str">
        <f>W24 &amp; "-" &amp; Y24</f>
        <v>01.01.2021-30.06.2021</v>
      </c>
      <c r="W24" s="1287" t="s">
        <v>1454</v>
      </c>
      <c r="X24" s="1289" t="s">
        <v>82</v>
      </c>
      <c r="Y24" s="1287" t="s">
        <v>2120</v>
      </c>
      <c r="Z24" s="1289" t="s">
        <v>82</v>
      </c>
      <c r="AA24" s="648">
        <v>28.58</v>
      </c>
      <c r="AB24" s="648">
        <v>1838</v>
      </c>
      <c r="AC24" s="725"/>
      <c r="AD24" s="676"/>
      <c r="AE24" s="1035"/>
      <c r="AF24" s="676"/>
      <c r="AG24" s="1035"/>
      <c r="AH24" s="731" t="str">
        <f>AI24 &amp; "-" &amp; AK24</f>
        <v>01.07.2021-30.06.2022</v>
      </c>
      <c r="AI24" s="1287" t="s">
        <v>2121</v>
      </c>
      <c r="AJ24" s="1289" t="s">
        <v>82</v>
      </c>
      <c r="AK24" s="1287" t="s">
        <v>2122</v>
      </c>
      <c r="AL24" s="1289" t="s">
        <v>82</v>
      </c>
      <c r="AM24" s="648">
        <v>45.75</v>
      </c>
      <c r="AN24" s="648">
        <v>2174.87</v>
      </c>
      <c r="AO24" s="725"/>
      <c r="AP24" s="676"/>
      <c r="AQ24" s="1035"/>
      <c r="AR24" s="676"/>
      <c r="AS24" s="1035"/>
      <c r="AT24" s="731" t="str">
        <f>AU24 &amp; "-" &amp; AW24</f>
        <v>01.07.2022-30.06.2023</v>
      </c>
      <c r="AU24" s="1287" t="s">
        <v>2123</v>
      </c>
      <c r="AV24" s="1289" t="s">
        <v>82</v>
      </c>
      <c r="AW24" s="1287" t="s">
        <v>2124</v>
      </c>
      <c r="AX24" s="1289" t="s">
        <v>82</v>
      </c>
      <c r="AY24" s="648">
        <v>47.58</v>
      </c>
      <c r="AZ24" s="648">
        <v>2261.86</v>
      </c>
      <c r="BA24" s="725"/>
      <c r="BB24" s="676"/>
      <c r="BC24" s="1035"/>
      <c r="BD24" s="676"/>
      <c r="BE24" s="1035"/>
      <c r="BF24" s="731" t="str">
        <f>BG24 &amp; "-" &amp; BI24</f>
        <v>01.07.2023-30.06.2024</v>
      </c>
      <c r="BG24" s="1287" t="s">
        <v>2125</v>
      </c>
      <c r="BH24" s="1289" t="s">
        <v>82</v>
      </c>
      <c r="BI24" s="1287" t="s">
        <v>2126</v>
      </c>
      <c r="BJ24" s="1289" t="s">
        <v>82</v>
      </c>
      <c r="BK24" s="648">
        <v>49.49</v>
      </c>
      <c r="BL24" s="648">
        <v>2352.33</v>
      </c>
      <c r="BM24" s="725"/>
      <c r="BN24" s="676"/>
      <c r="BO24" s="1035"/>
      <c r="BP24" s="676"/>
      <c r="BQ24" s="1035"/>
      <c r="BR24" s="731" t="str">
        <f>BS24 &amp; "-" &amp; BU24</f>
        <v>01.07.2024-30.06.2025</v>
      </c>
      <c r="BS24" s="1287" t="s">
        <v>2127</v>
      </c>
      <c r="BT24" s="1289" t="s">
        <v>82</v>
      </c>
      <c r="BU24" s="1287" t="s">
        <v>2128</v>
      </c>
      <c r="BV24" s="1289" t="s">
        <v>82</v>
      </c>
      <c r="BW24" s="648">
        <v>59.38</v>
      </c>
      <c r="BX24" s="648">
        <v>2822.79</v>
      </c>
      <c r="BY24" s="725"/>
      <c r="BZ24" s="676"/>
      <c r="CA24" s="1035"/>
      <c r="CB24" s="676"/>
      <c r="CC24" s="1035"/>
      <c r="CD24" s="731" t="str">
        <f>CE24 &amp; "-" &amp; CG24</f>
        <v>01.07.2025-31.12.2025</v>
      </c>
      <c r="CE24" s="1287" t="s">
        <v>2129</v>
      </c>
      <c r="CF24" s="1289" t="s">
        <v>82</v>
      </c>
      <c r="CG24" s="1287" t="s">
        <v>1455</v>
      </c>
      <c r="CH24" s="1289" t="s">
        <v>83</v>
      </c>
      <c r="CI24" s="506"/>
      <c r="CJ24" s="598" t="s">
        <v>737</v>
      </c>
      <c r="CK24" s="469" t="str">
        <f>strCheckDate(O24:CI24)</f>
        <v/>
      </c>
      <c r="CL24" s="473"/>
      <c r="CM24" s="473" t="str">
        <f>IF(M24="","",M24 )</f>
        <v>горячая вода в системе централизованного теплоснабжения на горячее водоснабжение</v>
      </c>
      <c r="CN24" s="473"/>
      <c r="CO24" s="473"/>
    </row>
    <row r="25" spans="1:100" ht="14.25" hidden="1" customHeight="1">
      <c r="A25" s="1281"/>
      <c r="B25" s="1281"/>
      <c r="C25" s="1281"/>
      <c r="D25" s="1281"/>
      <c r="E25" s="1281"/>
      <c r="F25" s="1281"/>
      <c r="G25" s="1281"/>
      <c r="H25" s="997"/>
      <c r="I25" s="1334"/>
      <c r="J25" s="1335"/>
      <c r="K25" s="993"/>
      <c r="L25" s="568"/>
      <c r="M25" s="614"/>
      <c r="N25" s="614"/>
      <c r="O25" s="531"/>
      <c r="P25" s="463"/>
      <c r="Q25" s="463"/>
      <c r="R25" s="463"/>
      <c r="S25" s="463"/>
      <c r="T25" s="463"/>
      <c r="U25" s="528"/>
      <c r="V25" s="552"/>
      <c r="W25" s="1288"/>
      <c r="X25" s="1289"/>
      <c r="Y25" s="1288"/>
      <c r="Z25" s="1289"/>
      <c r="AA25" s="725"/>
      <c r="AB25" s="676"/>
      <c r="AC25" s="676"/>
      <c r="AD25" s="676"/>
      <c r="AE25" s="676"/>
      <c r="AF25" s="676"/>
      <c r="AG25" s="1086"/>
      <c r="AH25" s="731"/>
      <c r="AI25" s="1288"/>
      <c r="AJ25" s="1289"/>
      <c r="AK25" s="1288"/>
      <c r="AL25" s="1289"/>
      <c r="AM25" s="725"/>
      <c r="AN25" s="676"/>
      <c r="AO25" s="676"/>
      <c r="AP25" s="676"/>
      <c r="AQ25" s="676"/>
      <c r="AR25" s="676"/>
      <c r="AS25" s="1086"/>
      <c r="AT25" s="731"/>
      <c r="AU25" s="1288"/>
      <c r="AV25" s="1289"/>
      <c r="AW25" s="1288"/>
      <c r="AX25" s="1289"/>
      <c r="AY25" s="725"/>
      <c r="AZ25" s="676"/>
      <c r="BA25" s="676"/>
      <c r="BB25" s="676"/>
      <c r="BC25" s="676"/>
      <c r="BD25" s="676"/>
      <c r="BE25" s="1086"/>
      <c r="BF25" s="731"/>
      <c r="BG25" s="1288"/>
      <c r="BH25" s="1289"/>
      <c r="BI25" s="1288"/>
      <c r="BJ25" s="1289"/>
      <c r="BK25" s="725"/>
      <c r="BL25" s="676"/>
      <c r="BM25" s="676"/>
      <c r="BN25" s="676"/>
      <c r="BO25" s="676"/>
      <c r="BP25" s="676"/>
      <c r="BQ25" s="1086"/>
      <c r="BR25" s="731"/>
      <c r="BS25" s="1288"/>
      <c r="BT25" s="1289"/>
      <c r="BU25" s="1288"/>
      <c r="BV25" s="1289"/>
      <c r="BW25" s="725"/>
      <c r="BX25" s="676"/>
      <c r="BY25" s="676"/>
      <c r="BZ25" s="676"/>
      <c r="CA25" s="676"/>
      <c r="CB25" s="676"/>
      <c r="CC25" s="1086"/>
      <c r="CD25" s="731"/>
      <c r="CE25" s="1288"/>
      <c r="CF25" s="1289"/>
      <c r="CG25" s="1288"/>
      <c r="CH25" s="1289"/>
      <c r="CI25" s="506"/>
      <c r="CJ25" s="1300"/>
      <c r="CN25" s="473">
        <f ca="1">OFFSET(CN25,-1,0)</f>
        <v>0</v>
      </c>
    </row>
    <row r="26" spans="1:100" s="445" customFormat="1" ht="15" hidden="1" customHeight="1">
      <c r="A26" s="1281"/>
      <c r="B26" s="1281"/>
      <c r="C26" s="1281"/>
      <c r="D26" s="1281"/>
      <c r="E26" s="1281"/>
      <c r="F26" s="1281"/>
      <c r="G26" s="1281"/>
      <c r="H26" s="997"/>
      <c r="I26" s="1334"/>
      <c r="J26" s="1335"/>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719"/>
      <c r="AN26" s="719"/>
      <c r="AO26" s="719"/>
      <c r="AP26" s="719"/>
      <c r="AQ26" s="719"/>
      <c r="AR26" s="719"/>
      <c r="AS26" s="719"/>
      <c r="AT26" s="719"/>
      <c r="AU26" s="952"/>
      <c r="AV26" s="953"/>
      <c r="AW26" s="952"/>
      <c r="AX26" s="948"/>
      <c r="AY26" s="719"/>
      <c r="AZ26" s="719"/>
      <c r="BA26" s="719"/>
      <c r="BB26" s="719"/>
      <c r="BC26" s="719"/>
      <c r="BD26" s="719"/>
      <c r="BE26" s="719"/>
      <c r="BF26" s="719"/>
      <c r="BG26" s="952"/>
      <c r="BH26" s="953"/>
      <c r="BI26" s="952"/>
      <c r="BJ26" s="948"/>
      <c r="BK26" s="719"/>
      <c r="BL26" s="719"/>
      <c r="BM26" s="719"/>
      <c r="BN26" s="719"/>
      <c r="BO26" s="719"/>
      <c r="BP26" s="719"/>
      <c r="BQ26" s="719"/>
      <c r="BR26" s="719"/>
      <c r="BS26" s="952"/>
      <c r="BT26" s="953"/>
      <c r="BU26" s="952"/>
      <c r="BV26" s="948"/>
      <c r="BW26" s="719"/>
      <c r="BX26" s="719"/>
      <c r="BY26" s="719"/>
      <c r="BZ26" s="719"/>
      <c r="CA26" s="719"/>
      <c r="CB26" s="719"/>
      <c r="CC26" s="719"/>
      <c r="CD26" s="719"/>
      <c r="CE26" s="952"/>
      <c r="CF26" s="953"/>
      <c r="CG26" s="952"/>
      <c r="CH26" s="948"/>
      <c r="CI26" s="529"/>
      <c r="CJ26" s="1301"/>
      <c r="CK26" s="470"/>
      <c r="CL26" s="470"/>
      <c r="CM26" s="470"/>
      <c r="CN26" s="470"/>
      <c r="CO26" s="470"/>
    </row>
    <row r="27" spans="1:100" s="445" customFormat="1" ht="15" customHeight="1">
      <c r="A27" s="1281"/>
      <c r="B27" s="1281"/>
      <c r="C27" s="1281"/>
      <c r="D27" s="1281"/>
      <c r="E27" s="1281"/>
      <c r="F27" s="1281"/>
      <c r="G27" s="997"/>
      <c r="H27" s="997"/>
      <c r="I27" s="1334"/>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6"/>
      <c r="BG27" s="526"/>
      <c r="BH27" s="526"/>
      <c r="BI27" s="526"/>
      <c r="BJ27" s="526"/>
      <c r="BK27" s="526"/>
      <c r="BL27" s="526"/>
      <c r="BM27" s="526"/>
      <c r="BN27" s="526"/>
      <c r="BO27" s="526"/>
      <c r="BP27" s="526"/>
      <c r="BQ27" s="526"/>
      <c r="BR27" s="526"/>
      <c r="BS27" s="526"/>
      <c r="BT27" s="526"/>
      <c r="BU27" s="526"/>
      <c r="BV27" s="526"/>
      <c r="BW27" s="526"/>
      <c r="BX27" s="526"/>
      <c r="BY27" s="526"/>
      <c r="BZ27" s="526"/>
      <c r="CA27" s="526"/>
      <c r="CB27" s="526"/>
      <c r="CC27" s="526"/>
      <c r="CD27" s="526"/>
      <c r="CE27" s="526"/>
      <c r="CF27" s="526"/>
      <c r="CG27" s="526"/>
      <c r="CH27" s="526"/>
      <c r="CI27" s="526"/>
      <c r="CJ27" s="529"/>
      <c r="CK27" s="470"/>
      <c r="CL27" s="470"/>
      <c r="CM27" s="470"/>
      <c r="CN27" s="470"/>
      <c r="CO27" s="470"/>
    </row>
    <row r="28" spans="1:100" s="1068" customFormat="1" ht="33.75">
      <c r="A28" s="1281"/>
      <c r="B28" s="1281"/>
      <c r="C28" s="1281"/>
      <c r="D28" s="1281"/>
      <c r="E28" s="1281"/>
      <c r="F28" s="1281">
        <v>2</v>
      </c>
      <c r="G28" s="1020"/>
      <c r="H28" s="1020"/>
      <c r="I28" s="1333" t="s">
        <v>2116</v>
      </c>
      <c r="J28" s="1185"/>
      <c r="L28" s="1188" t="str">
        <f>mergeValue(A28) &amp;"."&amp; mergeValue(B28)&amp;"."&amp; mergeValue(C28)&amp;"."&amp; mergeValue(D28)&amp;"."&amp; mergeValue(F28)</f>
        <v>1.1.1.1.2</v>
      </c>
      <c r="M28" s="524" t="s">
        <v>9</v>
      </c>
      <c r="N28" s="1093"/>
      <c r="O28" s="1284" t="s">
        <v>757</v>
      </c>
      <c r="P28" s="1285"/>
      <c r="Q28" s="1285"/>
      <c r="R28" s="1285"/>
      <c r="S28" s="1285"/>
      <c r="T28" s="1285"/>
      <c r="U28" s="1285"/>
      <c r="V28" s="1285"/>
      <c r="W28" s="1285"/>
      <c r="X28" s="1285"/>
      <c r="Y28" s="1285"/>
      <c r="Z28" s="1285"/>
      <c r="AA28" s="1285"/>
      <c r="AB28" s="1285"/>
      <c r="AC28" s="1285"/>
      <c r="AD28" s="1285"/>
      <c r="AE28" s="1285"/>
      <c r="AF28" s="1285"/>
      <c r="AG28" s="1285"/>
      <c r="AH28" s="1285"/>
      <c r="AI28" s="1285"/>
      <c r="AJ28" s="1285"/>
      <c r="AK28" s="1285"/>
      <c r="AL28" s="1285"/>
      <c r="AM28" s="1285"/>
      <c r="AN28" s="1285"/>
      <c r="AO28" s="1285"/>
      <c r="AP28" s="1285"/>
      <c r="AQ28" s="1285"/>
      <c r="AR28" s="1285"/>
      <c r="AS28" s="1285"/>
      <c r="AT28" s="1285"/>
      <c r="AU28" s="1285"/>
      <c r="AV28" s="1285"/>
      <c r="AW28" s="1285"/>
      <c r="AX28" s="1285"/>
      <c r="AY28" s="1285"/>
      <c r="AZ28" s="1285"/>
      <c r="BA28" s="1285"/>
      <c r="BB28" s="1285"/>
      <c r="BC28" s="1285"/>
      <c r="BD28" s="1285"/>
      <c r="BE28" s="1285"/>
      <c r="BF28" s="1285"/>
      <c r="BG28" s="1285"/>
      <c r="BH28" s="1285"/>
      <c r="BI28" s="1285"/>
      <c r="BJ28" s="1285"/>
      <c r="BK28" s="1285"/>
      <c r="BL28" s="1285"/>
      <c r="BM28" s="1285"/>
      <c r="BN28" s="1285"/>
      <c r="BO28" s="1285"/>
      <c r="BP28" s="1285"/>
      <c r="BQ28" s="1285"/>
      <c r="BR28" s="1285"/>
      <c r="BS28" s="1285"/>
      <c r="BT28" s="1285"/>
      <c r="BU28" s="1285"/>
      <c r="BV28" s="1285"/>
      <c r="BW28" s="1285"/>
      <c r="BX28" s="1285"/>
      <c r="BY28" s="1285"/>
      <c r="BZ28" s="1285"/>
      <c r="CA28" s="1285"/>
      <c r="CB28" s="1285"/>
      <c r="CC28" s="1285"/>
      <c r="CD28" s="1285"/>
      <c r="CE28" s="1285"/>
      <c r="CF28" s="1285"/>
      <c r="CG28" s="1285"/>
      <c r="CH28" s="1285"/>
      <c r="CI28" s="1286"/>
      <c r="CJ28" s="1125" t="s">
        <v>719</v>
      </c>
      <c r="CK28" s="1095"/>
      <c r="CL28" s="1096" t="str">
        <f>strCheckUnique(CM28:CM32)</f>
        <v/>
      </c>
      <c r="CM28" s="1095"/>
      <c r="CN28" s="1096"/>
      <c r="CO28" s="1095"/>
      <c r="CP28" s="1095"/>
      <c r="CQ28" s="1095"/>
      <c r="CR28" s="1095"/>
      <c r="CS28" s="1095"/>
      <c r="CT28" s="1095"/>
      <c r="CU28" s="1095"/>
      <c r="CV28" s="1095"/>
    </row>
    <row r="29" spans="1:100" s="1068" customFormat="1" ht="56.25" customHeight="1">
      <c r="A29" s="1281"/>
      <c r="B29" s="1281"/>
      <c r="C29" s="1281"/>
      <c r="D29" s="1281"/>
      <c r="E29" s="1281"/>
      <c r="F29" s="1281"/>
      <c r="G29" s="1281">
        <v>1</v>
      </c>
      <c r="H29" s="1020"/>
      <c r="I29" s="1334"/>
      <c r="J29" s="1335"/>
      <c r="K29" s="1009"/>
      <c r="L29" s="1188" t="str">
        <f>mergeValue(A29) &amp;"."&amp; mergeValue(B29)&amp;"."&amp; mergeValue(C29)&amp;"."&amp; mergeValue(D29)&amp;"."&amp; mergeValue(F29)&amp;"."&amp; mergeValue(G29)</f>
        <v>1.1.1.1.2.1</v>
      </c>
      <c r="M29" s="1084" t="s">
        <v>604</v>
      </c>
      <c r="N29" s="614"/>
      <c r="O29" s="648">
        <v>33.11</v>
      </c>
      <c r="P29" s="648">
        <v>2121.1999999999998</v>
      </c>
      <c r="Q29" s="725"/>
      <c r="R29" s="676"/>
      <c r="S29" s="1035"/>
      <c r="T29" s="676"/>
      <c r="U29" s="1035"/>
      <c r="V29" s="731" t="str">
        <f>W29 &amp; "-" &amp; Y29</f>
        <v>01.01.2021-30.06.2021</v>
      </c>
      <c r="W29" s="1287" t="s">
        <v>1454</v>
      </c>
      <c r="X29" s="1289" t="s">
        <v>82</v>
      </c>
      <c r="Y29" s="1287" t="s">
        <v>2120</v>
      </c>
      <c r="Z29" s="1289" t="s">
        <v>82</v>
      </c>
      <c r="AA29" s="648">
        <v>34.299999999999997</v>
      </c>
      <c r="AB29" s="648">
        <v>2205.6</v>
      </c>
      <c r="AC29" s="725"/>
      <c r="AD29" s="676"/>
      <c r="AE29" s="1035"/>
      <c r="AF29" s="676"/>
      <c r="AG29" s="1035"/>
      <c r="AH29" s="731" t="str">
        <f>AI29 &amp; "-" &amp; AK29</f>
        <v>01.07.2021-30.06.2022</v>
      </c>
      <c r="AI29" s="1287" t="s">
        <v>2121</v>
      </c>
      <c r="AJ29" s="1289" t="s">
        <v>82</v>
      </c>
      <c r="AK29" s="1287" t="s">
        <v>2122</v>
      </c>
      <c r="AL29" s="1289" t="s">
        <v>82</v>
      </c>
      <c r="AM29" s="648">
        <f>AM24*1.2</f>
        <v>54.9</v>
      </c>
      <c r="AN29" s="648">
        <f>AN24*1.2</f>
        <v>2609.8439999999996</v>
      </c>
      <c r="AO29" s="725"/>
      <c r="AP29" s="676"/>
      <c r="AQ29" s="1035"/>
      <c r="AR29" s="676"/>
      <c r="AS29" s="1035"/>
      <c r="AT29" s="731" t="str">
        <f>AU29 &amp; "-" &amp; AW29</f>
        <v>01.07.2022-30.06.2023</v>
      </c>
      <c r="AU29" s="1287" t="s">
        <v>2123</v>
      </c>
      <c r="AV29" s="1289" t="s">
        <v>82</v>
      </c>
      <c r="AW29" s="1287" t="s">
        <v>2124</v>
      </c>
      <c r="AX29" s="1289" t="s">
        <v>82</v>
      </c>
      <c r="AY29" s="648">
        <f>AY24*1.2</f>
        <v>57.095999999999997</v>
      </c>
      <c r="AZ29" s="648">
        <f>AZ24*1.2</f>
        <v>2714.232</v>
      </c>
      <c r="BA29" s="725"/>
      <c r="BB29" s="676"/>
      <c r="BC29" s="1035"/>
      <c r="BD29" s="676"/>
      <c r="BE29" s="1035"/>
      <c r="BF29" s="731" t="str">
        <f>BG29 &amp; "-" &amp; BI29</f>
        <v>01.07.2023-30.06.2024</v>
      </c>
      <c r="BG29" s="1287" t="s">
        <v>2125</v>
      </c>
      <c r="BH29" s="1289" t="s">
        <v>82</v>
      </c>
      <c r="BI29" s="1287" t="s">
        <v>2126</v>
      </c>
      <c r="BJ29" s="1289" t="s">
        <v>82</v>
      </c>
      <c r="BK29" s="648">
        <f>BK24*1.2</f>
        <v>59.387999999999998</v>
      </c>
      <c r="BL29" s="648">
        <f>BL24*1.2</f>
        <v>2822.7959999999998</v>
      </c>
      <c r="BM29" s="725"/>
      <c r="BN29" s="676"/>
      <c r="BO29" s="1035"/>
      <c r="BP29" s="676"/>
      <c r="BQ29" s="1035"/>
      <c r="BR29" s="731" t="str">
        <f>BS29 &amp; "-" &amp; BU29</f>
        <v>01.07.2024-30.06.2025</v>
      </c>
      <c r="BS29" s="1287" t="s">
        <v>2127</v>
      </c>
      <c r="BT29" s="1289" t="s">
        <v>82</v>
      </c>
      <c r="BU29" s="1287" t="s">
        <v>2128</v>
      </c>
      <c r="BV29" s="1289" t="s">
        <v>82</v>
      </c>
      <c r="BW29" s="648">
        <f>BW24*1.2</f>
        <v>71.256</v>
      </c>
      <c r="BX29" s="648">
        <f>BX24*1.2</f>
        <v>3387.348</v>
      </c>
      <c r="BY29" s="725"/>
      <c r="BZ29" s="676"/>
      <c r="CA29" s="1035"/>
      <c r="CB29" s="676"/>
      <c r="CC29" s="1035"/>
      <c r="CD29" s="731" t="str">
        <f>CE29 &amp; "-" &amp; CG29</f>
        <v>01.07.2025-31.12.2025</v>
      </c>
      <c r="CE29" s="1287" t="s">
        <v>2129</v>
      </c>
      <c r="CF29" s="1289" t="s">
        <v>82</v>
      </c>
      <c r="CG29" s="1287" t="s">
        <v>1455</v>
      </c>
      <c r="CH29" s="1289" t="s">
        <v>83</v>
      </c>
      <c r="CI29" s="506"/>
      <c r="CJ29" s="1125" t="s">
        <v>737</v>
      </c>
      <c r="CK29" s="1095" t="str">
        <f>strCheckDate(O29:CI29)</f>
        <v/>
      </c>
      <c r="CL29" s="1096"/>
      <c r="CM29" s="1096" t="str">
        <f>IF(M29="","",M29 )</f>
        <v>вода</v>
      </c>
      <c r="CN29" s="1096"/>
      <c r="CO29" s="1096"/>
      <c r="CP29" s="1096"/>
      <c r="CQ29" s="1095"/>
      <c r="CR29" s="1095"/>
      <c r="CS29" s="1095"/>
      <c r="CT29" s="1095"/>
      <c r="CU29" s="1095"/>
      <c r="CV29" s="1095"/>
    </row>
    <row r="30" spans="1:100" s="1068" customFormat="1" ht="14.25" hidden="1" customHeight="1">
      <c r="A30" s="1281"/>
      <c r="B30" s="1281"/>
      <c r="C30" s="1281"/>
      <c r="D30" s="1281"/>
      <c r="E30" s="1281"/>
      <c r="F30" s="1281"/>
      <c r="G30" s="1281"/>
      <c r="H30" s="1020"/>
      <c r="I30" s="1334"/>
      <c r="J30" s="1335"/>
      <c r="K30" s="1009"/>
      <c r="L30" s="1103"/>
      <c r="M30" s="614"/>
      <c r="N30" s="614"/>
      <c r="O30" s="725"/>
      <c r="P30" s="676"/>
      <c r="Q30" s="676"/>
      <c r="R30" s="676"/>
      <c r="S30" s="676"/>
      <c r="T30" s="676"/>
      <c r="U30" s="1086"/>
      <c r="V30" s="731"/>
      <c r="W30" s="1288"/>
      <c r="X30" s="1289"/>
      <c r="Y30" s="1288"/>
      <c r="Z30" s="1289"/>
      <c r="AA30" s="725"/>
      <c r="AB30" s="676"/>
      <c r="AC30" s="676"/>
      <c r="AD30" s="676"/>
      <c r="AE30" s="676"/>
      <c r="AF30" s="676"/>
      <c r="AG30" s="1086"/>
      <c r="AH30" s="731"/>
      <c r="AI30" s="1288"/>
      <c r="AJ30" s="1289"/>
      <c r="AK30" s="1288"/>
      <c r="AL30" s="1289"/>
      <c r="AM30" s="725"/>
      <c r="AN30" s="676"/>
      <c r="AO30" s="676"/>
      <c r="AP30" s="676"/>
      <c r="AQ30" s="676"/>
      <c r="AR30" s="676"/>
      <c r="AS30" s="1086"/>
      <c r="AT30" s="731"/>
      <c r="AU30" s="1288"/>
      <c r="AV30" s="1289"/>
      <c r="AW30" s="1288"/>
      <c r="AX30" s="1289"/>
      <c r="AY30" s="725"/>
      <c r="AZ30" s="676"/>
      <c r="BA30" s="676"/>
      <c r="BB30" s="676"/>
      <c r="BC30" s="676"/>
      <c r="BD30" s="676"/>
      <c r="BE30" s="1086"/>
      <c r="BF30" s="731"/>
      <c r="BG30" s="1288"/>
      <c r="BH30" s="1289"/>
      <c r="BI30" s="1288"/>
      <c r="BJ30" s="1289"/>
      <c r="BK30" s="725"/>
      <c r="BL30" s="676"/>
      <c r="BM30" s="676"/>
      <c r="BN30" s="676"/>
      <c r="BO30" s="676"/>
      <c r="BP30" s="676"/>
      <c r="BQ30" s="1086"/>
      <c r="BR30" s="731"/>
      <c r="BS30" s="1288"/>
      <c r="BT30" s="1289"/>
      <c r="BU30" s="1288"/>
      <c r="BV30" s="1289"/>
      <c r="BW30" s="725"/>
      <c r="BX30" s="676"/>
      <c r="BY30" s="676"/>
      <c r="BZ30" s="676"/>
      <c r="CA30" s="676"/>
      <c r="CB30" s="676"/>
      <c r="CC30" s="1086"/>
      <c r="CD30" s="731"/>
      <c r="CE30" s="1288"/>
      <c r="CF30" s="1289"/>
      <c r="CG30" s="1288"/>
      <c r="CH30" s="1289"/>
      <c r="CI30" s="506"/>
      <c r="CJ30" s="1300"/>
      <c r="CK30" s="1095"/>
      <c r="CL30" s="1095"/>
      <c r="CM30" s="1095"/>
      <c r="CN30" s="1096">
        <f ca="1">OFFSET(CN30,-1,0)</f>
        <v>0</v>
      </c>
      <c r="CO30" s="1095"/>
      <c r="CP30" s="1095"/>
      <c r="CQ30" s="1095"/>
      <c r="CR30" s="1095"/>
      <c r="CS30" s="1095"/>
      <c r="CT30" s="1095"/>
      <c r="CU30" s="1095"/>
      <c r="CV30" s="1095"/>
    </row>
    <row r="31" spans="1:100" s="1065" customFormat="1" ht="15" hidden="1" customHeight="1">
      <c r="A31" s="1281"/>
      <c r="B31" s="1281"/>
      <c r="C31" s="1281"/>
      <c r="D31" s="1281"/>
      <c r="E31" s="1281"/>
      <c r="F31" s="1281"/>
      <c r="G31" s="1281"/>
      <c r="H31" s="1020"/>
      <c r="I31" s="1334"/>
      <c r="J31" s="1335"/>
      <c r="K31" s="1011"/>
      <c r="L31" s="653"/>
      <c r="M31" s="526"/>
      <c r="N31" s="948"/>
      <c r="O31" s="719"/>
      <c r="P31" s="719"/>
      <c r="Q31" s="719"/>
      <c r="R31" s="719"/>
      <c r="S31" s="719"/>
      <c r="T31" s="719"/>
      <c r="U31" s="719"/>
      <c r="V31" s="719"/>
      <c r="W31" s="952"/>
      <c r="X31" s="953"/>
      <c r="Y31" s="952"/>
      <c r="Z31" s="948"/>
      <c r="AA31" s="719"/>
      <c r="AB31" s="719"/>
      <c r="AC31" s="719"/>
      <c r="AD31" s="719"/>
      <c r="AE31" s="719"/>
      <c r="AF31" s="719"/>
      <c r="AG31" s="719"/>
      <c r="AH31" s="719"/>
      <c r="AI31" s="952"/>
      <c r="AJ31" s="953"/>
      <c r="AK31" s="952"/>
      <c r="AL31" s="948"/>
      <c r="AM31" s="719"/>
      <c r="AN31" s="719"/>
      <c r="AO31" s="719"/>
      <c r="AP31" s="719"/>
      <c r="AQ31" s="719"/>
      <c r="AR31" s="719"/>
      <c r="AS31" s="719"/>
      <c r="AT31" s="719"/>
      <c r="AU31" s="952"/>
      <c r="AV31" s="953"/>
      <c r="AW31" s="952"/>
      <c r="AX31" s="948"/>
      <c r="AY31" s="719"/>
      <c r="AZ31" s="719"/>
      <c r="BA31" s="719"/>
      <c r="BB31" s="719"/>
      <c r="BC31" s="719"/>
      <c r="BD31" s="719"/>
      <c r="BE31" s="719"/>
      <c r="BF31" s="719"/>
      <c r="BG31" s="952"/>
      <c r="BH31" s="953"/>
      <c r="BI31" s="952"/>
      <c r="BJ31" s="948"/>
      <c r="BK31" s="719"/>
      <c r="BL31" s="719"/>
      <c r="BM31" s="719"/>
      <c r="BN31" s="719"/>
      <c r="BO31" s="719"/>
      <c r="BP31" s="719"/>
      <c r="BQ31" s="719"/>
      <c r="BR31" s="719"/>
      <c r="BS31" s="952"/>
      <c r="BT31" s="953"/>
      <c r="BU31" s="952"/>
      <c r="BV31" s="948"/>
      <c r="BW31" s="719"/>
      <c r="BX31" s="719"/>
      <c r="BY31" s="719"/>
      <c r="BZ31" s="719"/>
      <c r="CA31" s="719"/>
      <c r="CB31" s="719"/>
      <c r="CC31" s="719"/>
      <c r="CD31" s="719"/>
      <c r="CE31" s="952"/>
      <c r="CF31" s="953"/>
      <c r="CG31" s="952"/>
      <c r="CH31" s="948"/>
      <c r="CI31" s="724"/>
      <c r="CJ31" s="1301"/>
      <c r="CK31" s="1018"/>
      <c r="CL31" s="1018"/>
      <c r="CM31" s="1018"/>
      <c r="CN31" s="1018"/>
      <c r="CO31" s="1018"/>
      <c r="CP31" s="1018"/>
      <c r="CQ31" s="1018"/>
      <c r="CR31" s="1018"/>
      <c r="CS31" s="1018"/>
      <c r="CT31" s="1018"/>
      <c r="CU31" s="1018"/>
      <c r="CV31" s="1018"/>
    </row>
    <row r="32" spans="1:100" s="1065" customFormat="1" ht="15" customHeight="1">
      <c r="A32" s="1281"/>
      <c r="B32" s="1281"/>
      <c r="C32" s="1281"/>
      <c r="D32" s="1281"/>
      <c r="E32" s="1281"/>
      <c r="F32" s="1281"/>
      <c r="G32" s="1020"/>
      <c r="H32" s="1020"/>
      <c r="I32" s="1334"/>
      <c r="J32" s="1017"/>
      <c r="K32" s="1011"/>
      <c r="L32" s="653"/>
      <c r="M32" s="525" t="s">
        <v>24</v>
      </c>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724"/>
      <c r="CK32" s="1018"/>
      <c r="CL32" s="1018"/>
      <c r="CM32" s="1018"/>
      <c r="CN32" s="1018"/>
      <c r="CO32" s="1018"/>
      <c r="CP32" s="1018"/>
      <c r="CQ32" s="1018"/>
      <c r="CR32" s="1018"/>
      <c r="CS32" s="1018"/>
      <c r="CT32" s="1018"/>
      <c r="CU32" s="1018"/>
      <c r="CV32" s="1018"/>
    </row>
    <row r="33" spans="1:93" s="445" customFormat="1" ht="15" customHeight="1">
      <c r="A33" s="1281"/>
      <c r="B33" s="1281"/>
      <c r="C33" s="1281"/>
      <c r="D33" s="1281"/>
      <c r="E33" s="1281"/>
      <c r="F33" s="1000"/>
      <c r="G33" s="997"/>
      <c r="H33" s="997"/>
      <c r="I33" s="991"/>
      <c r="J33" s="989"/>
      <c r="K33" s="994"/>
      <c r="L33" s="507"/>
      <c r="M33" s="520" t="s">
        <v>10</v>
      </c>
      <c r="N33" s="519"/>
      <c r="O33" s="514"/>
      <c r="P33" s="514"/>
      <c r="Q33" s="514"/>
      <c r="R33" s="514"/>
      <c r="S33" s="514"/>
      <c r="T33" s="514"/>
      <c r="U33" s="514"/>
      <c r="V33" s="514"/>
      <c r="W33" s="541"/>
      <c r="X33" s="533"/>
      <c r="Y33" s="532"/>
      <c r="Z33" s="519"/>
      <c r="AA33" s="719"/>
      <c r="AB33" s="719"/>
      <c r="AC33" s="719"/>
      <c r="AD33" s="719"/>
      <c r="AE33" s="719"/>
      <c r="AF33" s="719"/>
      <c r="AG33" s="719"/>
      <c r="AH33" s="719"/>
      <c r="AI33" s="728"/>
      <c r="AJ33" s="953"/>
      <c r="AK33" s="952"/>
      <c r="AL33" s="1083"/>
      <c r="AM33" s="719"/>
      <c r="AN33" s="719"/>
      <c r="AO33" s="719"/>
      <c r="AP33" s="719"/>
      <c r="AQ33" s="719"/>
      <c r="AR33" s="719"/>
      <c r="AS33" s="719"/>
      <c r="AT33" s="719"/>
      <c r="AU33" s="728"/>
      <c r="AV33" s="953"/>
      <c r="AW33" s="952"/>
      <c r="AX33" s="1083"/>
      <c r="AY33" s="719"/>
      <c r="AZ33" s="719"/>
      <c r="BA33" s="719"/>
      <c r="BB33" s="719"/>
      <c r="BC33" s="719"/>
      <c r="BD33" s="719"/>
      <c r="BE33" s="719"/>
      <c r="BF33" s="719"/>
      <c r="BG33" s="728"/>
      <c r="BH33" s="953"/>
      <c r="BI33" s="952"/>
      <c r="BJ33" s="1083"/>
      <c r="BK33" s="719"/>
      <c r="BL33" s="719"/>
      <c r="BM33" s="719"/>
      <c r="BN33" s="719"/>
      <c r="BO33" s="719"/>
      <c r="BP33" s="719"/>
      <c r="BQ33" s="719"/>
      <c r="BR33" s="719"/>
      <c r="BS33" s="728"/>
      <c r="BT33" s="953"/>
      <c r="BU33" s="952"/>
      <c r="BV33" s="1083"/>
      <c r="BW33" s="719"/>
      <c r="BX33" s="719"/>
      <c r="BY33" s="719"/>
      <c r="BZ33" s="719"/>
      <c r="CA33" s="719"/>
      <c r="CB33" s="719"/>
      <c r="CC33" s="719"/>
      <c r="CD33" s="719"/>
      <c r="CE33" s="728"/>
      <c r="CF33" s="953"/>
      <c r="CG33" s="952"/>
      <c r="CH33" s="1083"/>
      <c r="CI33" s="533"/>
      <c r="CJ33" s="529"/>
      <c r="CK33" s="470"/>
      <c r="CL33" s="470"/>
      <c r="CM33" s="470"/>
      <c r="CN33" s="470"/>
      <c r="CO33" s="470"/>
    </row>
    <row r="34" spans="1:93" s="445" customFormat="1" hidden="1">
      <c r="A34" s="1281"/>
      <c r="B34" s="1281"/>
      <c r="C34" s="1281"/>
      <c r="D34" s="1281"/>
      <c r="E34" s="1000"/>
      <c r="F34" s="1000"/>
      <c r="G34" s="997"/>
      <c r="H34" s="997"/>
      <c r="I34" s="996"/>
      <c r="J34" s="989"/>
      <c r="K34" s="986"/>
      <c r="L34" s="507"/>
      <c r="M34" s="520"/>
      <c r="N34" s="520"/>
      <c r="O34" s="520"/>
      <c r="P34" s="520"/>
      <c r="Q34" s="520"/>
      <c r="R34" s="520"/>
      <c r="S34" s="520"/>
      <c r="T34" s="520"/>
      <c r="U34" s="520"/>
      <c r="V34" s="520"/>
      <c r="W34" s="520"/>
      <c r="X34" s="520"/>
      <c r="Y34" s="520"/>
      <c r="Z34" s="520"/>
      <c r="AA34" s="948"/>
      <c r="AB34" s="948"/>
      <c r="AC34" s="948"/>
      <c r="AD34" s="948"/>
      <c r="AE34" s="948"/>
      <c r="AF34" s="948"/>
      <c r="AG34" s="948"/>
      <c r="AH34" s="948"/>
      <c r="AI34" s="948"/>
      <c r="AJ34" s="948"/>
      <c r="AK34" s="948"/>
      <c r="AL34" s="948"/>
      <c r="AM34" s="948"/>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c r="BP34" s="948"/>
      <c r="BQ34" s="948"/>
      <c r="BR34" s="948"/>
      <c r="BS34" s="948"/>
      <c r="BT34" s="948"/>
      <c r="BU34" s="948"/>
      <c r="BV34" s="948"/>
      <c r="BW34" s="948"/>
      <c r="BX34" s="948"/>
      <c r="BY34" s="948"/>
      <c r="BZ34" s="948"/>
      <c r="CA34" s="948"/>
      <c r="CB34" s="948"/>
      <c r="CC34" s="948"/>
      <c r="CD34" s="948"/>
      <c r="CE34" s="948"/>
      <c r="CF34" s="948"/>
      <c r="CG34" s="948"/>
      <c r="CH34" s="948"/>
      <c r="CI34" s="520"/>
      <c r="CJ34" s="529"/>
      <c r="CK34" s="470"/>
      <c r="CL34" s="470"/>
      <c r="CM34" s="470"/>
      <c r="CN34" s="470"/>
      <c r="CO34" s="470"/>
    </row>
    <row r="35" spans="1:93" ht="3" customHeight="1">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455"/>
      <c r="AZ35" s="455"/>
      <c r="BA35" s="455"/>
      <c r="BB35" s="455"/>
      <c r="BC35" s="455"/>
      <c r="BD35" s="455"/>
      <c r="BE35" s="455"/>
      <c r="BF35" s="455"/>
      <c r="BG35" s="455"/>
      <c r="BH35" s="455"/>
      <c r="BI35" s="455"/>
      <c r="BJ35" s="455"/>
      <c r="BK35" s="455"/>
      <c r="BL35" s="455"/>
      <c r="BM35" s="455"/>
      <c r="BN35" s="455"/>
      <c r="BO35" s="455"/>
      <c r="BP35" s="455"/>
      <c r="BQ35" s="455"/>
      <c r="BR35" s="455"/>
      <c r="BS35" s="455"/>
      <c r="BT35" s="455"/>
      <c r="BU35" s="455"/>
      <c r="BV35" s="455"/>
      <c r="BW35" s="455"/>
      <c r="BX35" s="455"/>
      <c r="BY35" s="455"/>
      <c r="BZ35" s="455"/>
      <c r="CA35" s="455"/>
      <c r="CB35" s="455"/>
      <c r="CC35" s="455"/>
      <c r="CD35" s="455"/>
      <c r="CE35" s="455"/>
      <c r="CF35" s="455"/>
      <c r="CG35" s="455"/>
      <c r="CH35" s="455"/>
    </row>
    <row r="36" spans="1:93" ht="89.25" customHeight="1">
      <c r="L36" s="1">
        <v>1</v>
      </c>
      <c r="M36" s="1274" t="s">
        <v>738</v>
      </c>
      <c r="N36" s="1274"/>
      <c r="O36" s="1274"/>
      <c r="P36" s="1274"/>
      <c r="Q36" s="1274"/>
      <c r="R36" s="1274"/>
      <c r="S36" s="1274"/>
      <c r="T36" s="1274"/>
      <c r="U36" s="1274"/>
      <c r="V36" s="1274"/>
      <c r="W36" s="1274"/>
    </row>
  </sheetData>
  <sheetProtection algorithmName="SHA-512" hashValue="XET1Dxuqkr7WWs0VbKLXEfyfSyDNCobUzEG3l5XVO7bQz8qVQvBuMUAbVtKLC3efJ9YehRU5KS/WmES9M4bfhA==" saltValue="3KYvdac79pStUMscuwfwKw==" spinCount="100000" sheet="1" objects="1" scenarios="1" formatColumns="0" formatRows="0"/>
  <dataConsolidate/>
  <mergeCells count="146">
    <mergeCell ref="A18:A34"/>
    <mergeCell ref="B19:B34"/>
    <mergeCell ref="C20:C34"/>
    <mergeCell ref="G24:G26"/>
    <mergeCell ref="E22:E33"/>
    <mergeCell ref="F23:F27"/>
    <mergeCell ref="D21:D34"/>
    <mergeCell ref="F28:F32"/>
    <mergeCell ref="I23:I27"/>
    <mergeCell ref="J24:J26"/>
    <mergeCell ref="M36:W36"/>
    <mergeCell ref="CJ25:CJ26"/>
    <mergeCell ref="W15:Y15"/>
    <mergeCell ref="T15:U15"/>
    <mergeCell ref="R15:S15"/>
    <mergeCell ref="O15:O16"/>
    <mergeCell ref="P15:P16"/>
    <mergeCell ref="Q15:Q16"/>
    <mergeCell ref="M14:M16"/>
    <mergeCell ref="Z14:Z16"/>
    <mergeCell ref="CI14:CI16"/>
    <mergeCell ref="O14:Y14"/>
    <mergeCell ref="X17:Y17"/>
    <mergeCell ref="Y24:Y25"/>
    <mergeCell ref="Z24:Z25"/>
    <mergeCell ref="O9:T9"/>
    <mergeCell ref="O10:T10"/>
    <mergeCell ref="L5:T5"/>
    <mergeCell ref="O7:T7"/>
    <mergeCell ref="O8:T8"/>
    <mergeCell ref="O12:Z12"/>
    <mergeCell ref="L14:L16"/>
    <mergeCell ref="L13:CI13"/>
    <mergeCell ref="O21:CI21"/>
    <mergeCell ref="O23:CI23"/>
    <mergeCell ref="W24:W25"/>
    <mergeCell ref="X24:X25"/>
    <mergeCell ref="AI24:AI25"/>
    <mergeCell ref="AJ24:AJ25"/>
    <mergeCell ref="AK24:AK25"/>
    <mergeCell ref="X16:Y16"/>
    <mergeCell ref="O18:CI18"/>
    <mergeCell ref="O19:CI19"/>
    <mergeCell ref="O20:CI20"/>
    <mergeCell ref="AM14:AW14"/>
    <mergeCell ref="AX14:AX16"/>
    <mergeCell ref="AM15:AM16"/>
    <mergeCell ref="AN15:AN16"/>
    <mergeCell ref="AO15:AO16"/>
    <mergeCell ref="AP15:AQ15"/>
    <mergeCell ref="AR15:AS15"/>
    <mergeCell ref="AU15:AW15"/>
    <mergeCell ref="AV16:AW16"/>
    <mergeCell ref="AV17:AW17"/>
    <mergeCell ref="AY14:BI14"/>
    <mergeCell ref="I28:I32"/>
    <mergeCell ref="O28:CI28"/>
    <mergeCell ref="G29:G31"/>
    <mergeCell ref="J29:J31"/>
    <mergeCell ref="W29:W30"/>
    <mergeCell ref="X29:X30"/>
    <mergeCell ref="Y29:Y30"/>
    <mergeCell ref="Z29:Z30"/>
    <mergeCell ref="BG29:BG30"/>
    <mergeCell ref="BH29:BH30"/>
    <mergeCell ref="BI29:BI30"/>
    <mergeCell ref="BJ29:BJ30"/>
    <mergeCell ref="BS29:BS30"/>
    <mergeCell ref="BT29:BT30"/>
    <mergeCell ref="BU29:BU30"/>
    <mergeCell ref="BV29:BV30"/>
    <mergeCell ref="AL24:AL25"/>
    <mergeCell ref="AI29:AI30"/>
    <mergeCell ref="AJ29:AJ30"/>
    <mergeCell ref="AK29:AK30"/>
    <mergeCell ref="AL29:AL30"/>
    <mergeCell ref="CJ30:CJ31"/>
    <mergeCell ref="AA12:AL12"/>
    <mergeCell ref="AA14:AK14"/>
    <mergeCell ref="AL14:AL16"/>
    <mergeCell ref="AA15:AA16"/>
    <mergeCell ref="AB15:AB16"/>
    <mergeCell ref="AC15:AC16"/>
    <mergeCell ref="AD15:AE15"/>
    <mergeCell ref="AF15:AG15"/>
    <mergeCell ref="AI15:AK15"/>
    <mergeCell ref="AJ16:AK16"/>
    <mergeCell ref="AJ17:AK17"/>
    <mergeCell ref="CJ13:CJ16"/>
    <mergeCell ref="AY12:BJ12"/>
    <mergeCell ref="AU24:AU25"/>
    <mergeCell ref="AV24:AV25"/>
    <mergeCell ref="AW24:AW25"/>
    <mergeCell ref="AX24:AX25"/>
    <mergeCell ref="AU29:AU30"/>
    <mergeCell ref="AV29:AV30"/>
    <mergeCell ref="AW29:AW30"/>
    <mergeCell ref="AX29:AX30"/>
    <mergeCell ref="AM12:AX12"/>
    <mergeCell ref="BH17:BI17"/>
    <mergeCell ref="BG24:BG25"/>
    <mergeCell ref="BH24:BH25"/>
    <mergeCell ref="BI24:BI25"/>
    <mergeCell ref="BJ24:BJ25"/>
    <mergeCell ref="BJ14:BJ16"/>
    <mergeCell ref="AY15:AY16"/>
    <mergeCell ref="AZ15:AZ16"/>
    <mergeCell ref="BA15:BA16"/>
    <mergeCell ref="BB15:BC15"/>
    <mergeCell ref="BD15:BE15"/>
    <mergeCell ref="BG15:BI15"/>
    <mergeCell ref="BH16:BI16"/>
    <mergeCell ref="BW12:CH12"/>
    <mergeCell ref="BT17:BU17"/>
    <mergeCell ref="BS24:BS25"/>
    <mergeCell ref="BT24:BT25"/>
    <mergeCell ref="BU24:BU25"/>
    <mergeCell ref="BV24:BV25"/>
    <mergeCell ref="BK14:BU14"/>
    <mergeCell ref="BV14:BV16"/>
    <mergeCell ref="BK15:BK16"/>
    <mergeCell ref="BL15:BL16"/>
    <mergeCell ref="BM15:BM16"/>
    <mergeCell ref="BN15:BO15"/>
    <mergeCell ref="BP15:BQ15"/>
    <mergeCell ref="BS15:BU15"/>
    <mergeCell ref="BT16:BU16"/>
    <mergeCell ref="BK12:BV12"/>
    <mergeCell ref="BW14:CG14"/>
    <mergeCell ref="CH14:CH16"/>
    <mergeCell ref="BW15:BW16"/>
    <mergeCell ref="BX15:BX16"/>
    <mergeCell ref="BY15:BY16"/>
    <mergeCell ref="BZ15:CA15"/>
    <mergeCell ref="CB15:CC15"/>
    <mergeCell ref="CE15:CG15"/>
    <mergeCell ref="CF16:CG16"/>
    <mergeCell ref="CE29:CE30"/>
    <mergeCell ref="CF29:CF30"/>
    <mergeCell ref="CG29:CG30"/>
    <mergeCell ref="CH29:CH30"/>
    <mergeCell ref="CF17:CG17"/>
    <mergeCell ref="CE24:CE25"/>
    <mergeCell ref="CF24:CF25"/>
    <mergeCell ref="CG24:CG25"/>
    <mergeCell ref="CH24:CH25"/>
  </mergeCells>
  <dataValidations count="11">
    <dataValidation allowBlank="1" sqref="LI34:LY34 VE34:VU34 AFA34:AFQ34 AOW34:APM34 AYS34:AZI34 BIO34:BJE34 BSK34:BTA34 CCG34:CCW34 CMC34:CMS34 CVY34:CWO34 DFU34:DGK34 DPQ34:DQG34 DZM34:EAC34 EJI34:EJY34 ETE34:ETU34 FDA34:FDQ34 FMW34:FNM34 FWS34:FXI34 GGO34:GHE34 GQK34:GRA34 HAG34:HAW34 HKC34:HKS34 HTY34:HUO34 IDU34:IEK34 INQ34:IOG34 IXM34:IYC34 JHI34:JHY34 JRE34:JRU34 KBA34:KBQ34 KKW34:KLM34 KUS34:KVI34 LEO34:LFE34 LOK34:LPA34 LYG34:LYW34 MIC34:MIS34 MRY34:MSO34 NBU34:NCK34 NLQ34:NMG34 NVM34:NWC34 OFI34:OFY34 OPE34:OPU34 OZA34:OZQ34 PIW34:PJM34 PSS34:PTI34 QCO34:QDE34 QMK34:QNA34 QWG34:QWW34 RGC34:RGS34 RPY34:RQO34 RZU34:SAK34 SJQ34:SKG34 STM34:SUC34 TDI34:TDY34 TNE34:TNU34 TXA34:TXQ34 UGW34:UHM34 UQS34:URI34 VAO34:VBE34 VKK34:VLA34 VUG34:VUW34 WEC34:WES34 WNY34:WOO34 WXU34:WYK34 WXU983070:WYK983070 LI65566:LY65566 VE65566:VU65566 AFA65566:AFQ65566 AOW65566:APM65566 AYS65566:AZI65566 BIO65566:BJE65566 BSK65566:BTA65566 CCG65566:CCW65566 CMC65566:CMS65566 CVY65566:CWO65566 DFU65566:DGK65566 DPQ65566:DQG65566 DZM65566:EAC65566 EJI65566:EJY65566 ETE65566:ETU65566 FDA65566:FDQ65566 FMW65566:FNM65566 FWS65566:FXI65566 GGO65566:GHE65566 GQK65566:GRA65566 HAG65566:HAW65566 HKC65566:HKS65566 HTY65566:HUO65566 IDU65566:IEK65566 INQ65566:IOG65566 IXM65566:IYC65566 JHI65566:JHY65566 JRE65566:JRU65566 KBA65566:KBQ65566 KKW65566:KLM65566 KUS65566:KVI65566 LEO65566:LFE65566 LOK65566:LPA65566 LYG65566:LYW65566 MIC65566:MIS65566 MRY65566:MSO65566 NBU65566:NCK65566 NLQ65566:NMG65566 NVM65566:NWC65566 OFI65566:OFY65566 OPE65566:OPU65566 OZA65566:OZQ65566 PIW65566:PJM65566 PSS65566:PTI65566 QCO65566:QDE65566 QMK65566:QNA65566 QWG65566:QWW65566 RGC65566:RGS65566 RPY65566:RQO65566 RZU65566:SAK65566 SJQ65566:SKG65566 STM65566:SUC65566 TDI65566:TDY65566 TNE65566:TNU65566 TXA65566:TXQ65566 UGW65566:UHM65566 UQS65566:URI65566 VAO65566:VBE65566 VKK65566:VLA65566 VUG65566:VUW65566 WEC65566:WES65566 WNY65566:WOO65566 WXU65566:WYK65566 LI131102:LY131102 VE131102:VU131102 AFA131102:AFQ131102 AOW131102:APM131102 AYS131102:AZI131102 BIO131102:BJE131102 BSK131102:BTA131102 CCG131102:CCW131102 CMC131102:CMS131102 CVY131102:CWO131102 DFU131102:DGK131102 DPQ131102:DQG131102 DZM131102:EAC131102 EJI131102:EJY131102 ETE131102:ETU131102 FDA131102:FDQ131102 FMW131102:FNM131102 FWS131102:FXI131102 GGO131102:GHE131102 GQK131102:GRA131102 HAG131102:HAW131102 HKC131102:HKS131102 HTY131102:HUO131102 IDU131102:IEK131102 INQ131102:IOG131102 IXM131102:IYC131102 JHI131102:JHY131102 JRE131102:JRU131102 KBA131102:KBQ131102 KKW131102:KLM131102 KUS131102:KVI131102 LEO131102:LFE131102 LOK131102:LPA131102 LYG131102:LYW131102 MIC131102:MIS131102 MRY131102:MSO131102 NBU131102:NCK131102 NLQ131102:NMG131102 NVM131102:NWC131102 OFI131102:OFY131102 OPE131102:OPU131102 OZA131102:OZQ131102 PIW131102:PJM131102 PSS131102:PTI131102 QCO131102:QDE131102 QMK131102:QNA131102 QWG131102:QWW131102 RGC131102:RGS131102 RPY131102:RQO131102 RZU131102:SAK131102 SJQ131102:SKG131102 STM131102:SUC131102 TDI131102:TDY131102 TNE131102:TNU131102 TXA131102:TXQ131102 UGW131102:UHM131102 UQS131102:URI131102 VAO131102:VBE131102 VKK131102:VLA131102 VUG131102:VUW131102 WEC131102:WES131102 WNY131102:WOO131102 WXU131102:WYK131102 LI196638:LY196638 VE196638:VU196638 AFA196638:AFQ196638 AOW196638:APM196638 AYS196638:AZI196638 BIO196638:BJE196638 BSK196638:BTA196638 CCG196638:CCW196638 CMC196638:CMS196638 CVY196638:CWO196638 DFU196638:DGK196638 DPQ196638:DQG196638 DZM196638:EAC196638 EJI196638:EJY196638 ETE196638:ETU196638 FDA196638:FDQ196638 FMW196638:FNM196638 FWS196638:FXI196638 GGO196638:GHE196638 GQK196638:GRA196638 HAG196638:HAW196638 HKC196638:HKS196638 HTY196638:HUO196638 IDU196638:IEK196638 INQ196638:IOG196638 IXM196638:IYC196638 JHI196638:JHY196638 JRE196638:JRU196638 KBA196638:KBQ196638 KKW196638:KLM196638 KUS196638:KVI196638 LEO196638:LFE196638 LOK196638:LPA196638 LYG196638:LYW196638 MIC196638:MIS196638 MRY196638:MSO196638 NBU196638:NCK196638 NLQ196638:NMG196638 NVM196638:NWC196638 OFI196638:OFY196638 OPE196638:OPU196638 OZA196638:OZQ196638 PIW196638:PJM196638 PSS196638:PTI196638 QCO196638:QDE196638 QMK196638:QNA196638 QWG196638:QWW196638 RGC196638:RGS196638 RPY196638:RQO196638 RZU196638:SAK196638 SJQ196638:SKG196638 STM196638:SUC196638 TDI196638:TDY196638 TNE196638:TNU196638 TXA196638:TXQ196638 UGW196638:UHM196638 UQS196638:URI196638 VAO196638:VBE196638 VKK196638:VLA196638 VUG196638:VUW196638 WEC196638:WES196638 WNY196638:WOO196638 WXU196638:WYK196638 LI262174:LY262174 VE262174:VU262174 AFA262174:AFQ262174 AOW262174:APM262174 AYS262174:AZI262174 BIO262174:BJE262174 BSK262174:BTA262174 CCG262174:CCW262174 CMC262174:CMS262174 CVY262174:CWO262174 DFU262174:DGK262174 DPQ262174:DQG262174 DZM262174:EAC262174 EJI262174:EJY262174 ETE262174:ETU262174 FDA262174:FDQ262174 FMW262174:FNM262174 FWS262174:FXI262174 GGO262174:GHE262174 GQK262174:GRA262174 HAG262174:HAW262174 HKC262174:HKS262174 HTY262174:HUO262174 IDU262174:IEK262174 INQ262174:IOG262174 IXM262174:IYC262174 JHI262174:JHY262174 JRE262174:JRU262174 KBA262174:KBQ262174 KKW262174:KLM262174 KUS262174:KVI262174 LEO262174:LFE262174 LOK262174:LPA262174 LYG262174:LYW262174 MIC262174:MIS262174 MRY262174:MSO262174 NBU262174:NCK262174 NLQ262174:NMG262174 NVM262174:NWC262174 OFI262174:OFY262174 OPE262174:OPU262174 OZA262174:OZQ262174 PIW262174:PJM262174 PSS262174:PTI262174 QCO262174:QDE262174 QMK262174:QNA262174 QWG262174:QWW262174 RGC262174:RGS262174 RPY262174:RQO262174 RZU262174:SAK262174 SJQ262174:SKG262174 STM262174:SUC262174 TDI262174:TDY262174 TNE262174:TNU262174 TXA262174:TXQ262174 UGW262174:UHM262174 UQS262174:URI262174 VAO262174:VBE262174 VKK262174:VLA262174 VUG262174:VUW262174 WEC262174:WES262174 WNY262174:WOO262174 WXU262174:WYK262174 LI327710:LY327710 VE327710:VU327710 AFA327710:AFQ327710 AOW327710:APM327710 AYS327710:AZI327710 BIO327710:BJE327710 BSK327710:BTA327710 CCG327710:CCW327710 CMC327710:CMS327710 CVY327710:CWO327710 DFU327710:DGK327710 DPQ327710:DQG327710 DZM327710:EAC327710 EJI327710:EJY327710 ETE327710:ETU327710 FDA327710:FDQ327710 FMW327710:FNM327710 FWS327710:FXI327710 GGO327710:GHE327710 GQK327710:GRA327710 HAG327710:HAW327710 HKC327710:HKS327710 HTY327710:HUO327710 IDU327710:IEK327710 INQ327710:IOG327710 IXM327710:IYC327710 JHI327710:JHY327710 JRE327710:JRU327710 KBA327710:KBQ327710 KKW327710:KLM327710 KUS327710:KVI327710 LEO327710:LFE327710 LOK327710:LPA327710 LYG327710:LYW327710 MIC327710:MIS327710 MRY327710:MSO327710 NBU327710:NCK327710 NLQ327710:NMG327710 NVM327710:NWC327710 OFI327710:OFY327710 OPE327710:OPU327710 OZA327710:OZQ327710 PIW327710:PJM327710 PSS327710:PTI327710 QCO327710:QDE327710 QMK327710:QNA327710 QWG327710:QWW327710 RGC327710:RGS327710 RPY327710:RQO327710 RZU327710:SAK327710 SJQ327710:SKG327710 STM327710:SUC327710 TDI327710:TDY327710 TNE327710:TNU327710 TXA327710:TXQ327710 UGW327710:UHM327710 UQS327710:URI327710 VAO327710:VBE327710 VKK327710:VLA327710 VUG327710:VUW327710 WEC327710:WES327710 WNY327710:WOO327710 WXU327710:WYK327710 LI393246:LY393246 VE393246:VU393246 AFA393246:AFQ393246 AOW393246:APM393246 AYS393246:AZI393246 BIO393246:BJE393246 BSK393246:BTA393246 CCG393246:CCW393246 CMC393246:CMS393246 CVY393246:CWO393246 DFU393246:DGK393246 DPQ393246:DQG393246 DZM393246:EAC393246 EJI393246:EJY393246 ETE393246:ETU393246 FDA393246:FDQ393246 FMW393246:FNM393246 FWS393246:FXI393246 GGO393246:GHE393246 GQK393246:GRA393246 HAG393246:HAW393246 HKC393246:HKS393246 HTY393246:HUO393246 IDU393246:IEK393246 INQ393246:IOG393246 IXM393246:IYC393246 JHI393246:JHY393246 JRE393246:JRU393246 KBA393246:KBQ393246 KKW393246:KLM393246 KUS393246:KVI393246 LEO393246:LFE393246 LOK393246:LPA393246 LYG393246:LYW393246 MIC393246:MIS393246 MRY393246:MSO393246 NBU393246:NCK393246 NLQ393246:NMG393246 NVM393246:NWC393246 OFI393246:OFY393246 OPE393246:OPU393246 OZA393246:OZQ393246 PIW393246:PJM393246 PSS393246:PTI393246 QCO393246:QDE393246 QMK393246:QNA393246 QWG393246:QWW393246 RGC393246:RGS393246 RPY393246:RQO393246 RZU393246:SAK393246 SJQ393246:SKG393246 STM393246:SUC393246 TDI393246:TDY393246 TNE393246:TNU393246 TXA393246:TXQ393246 UGW393246:UHM393246 UQS393246:URI393246 VAO393246:VBE393246 VKK393246:VLA393246 VUG393246:VUW393246 WEC393246:WES393246 WNY393246:WOO393246 WXU393246:WYK393246 LI458782:LY458782 VE458782:VU458782 AFA458782:AFQ458782 AOW458782:APM458782 AYS458782:AZI458782 BIO458782:BJE458782 BSK458782:BTA458782 CCG458782:CCW458782 CMC458782:CMS458782 CVY458782:CWO458782 DFU458782:DGK458782 DPQ458782:DQG458782 DZM458782:EAC458782 EJI458782:EJY458782 ETE458782:ETU458782 FDA458782:FDQ458782 FMW458782:FNM458782 FWS458782:FXI458782 GGO458782:GHE458782 GQK458782:GRA458782 HAG458782:HAW458782 HKC458782:HKS458782 HTY458782:HUO458782 IDU458782:IEK458782 INQ458782:IOG458782 IXM458782:IYC458782 JHI458782:JHY458782 JRE458782:JRU458782 KBA458782:KBQ458782 KKW458782:KLM458782 KUS458782:KVI458782 LEO458782:LFE458782 LOK458782:LPA458782 LYG458782:LYW458782 MIC458782:MIS458782 MRY458782:MSO458782 NBU458782:NCK458782 NLQ458782:NMG458782 NVM458782:NWC458782 OFI458782:OFY458782 OPE458782:OPU458782 OZA458782:OZQ458782 PIW458782:PJM458782 PSS458782:PTI458782 QCO458782:QDE458782 QMK458782:QNA458782 QWG458782:QWW458782 RGC458782:RGS458782 RPY458782:RQO458782 RZU458782:SAK458782 SJQ458782:SKG458782 STM458782:SUC458782 TDI458782:TDY458782 TNE458782:TNU458782 TXA458782:TXQ458782 UGW458782:UHM458782 UQS458782:URI458782 VAO458782:VBE458782 VKK458782:VLA458782 VUG458782:VUW458782 WEC458782:WES458782 WNY458782:WOO458782 WXU458782:WYK458782 LI524318:LY524318 VE524318:VU524318 AFA524318:AFQ524318 AOW524318:APM524318 AYS524318:AZI524318 BIO524318:BJE524318 BSK524318:BTA524318 CCG524318:CCW524318 CMC524318:CMS524318 CVY524318:CWO524318 DFU524318:DGK524318 DPQ524318:DQG524318 DZM524318:EAC524318 EJI524318:EJY524318 ETE524318:ETU524318 FDA524318:FDQ524318 FMW524318:FNM524318 FWS524318:FXI524318 GGO524318:GHE524318 GQK524318:GRA524318 HAG524318:HAW524318 HKC524318:HKS524318 HTY524318:HUO524318 IDU524318:IEK524318 INQ524318:IOG524318 IXM524318:IYC524318 JHI524318:JHY524318 JRE524318:JRU524318 KBA524318:KBQ524318 KKW524318:KLM524318 KUS524318:KVI524318 LEO524318:LFE524318 LOK524318:LPA524318 LYG524318:LYW524318 MIC524318:MIS524318 MRY524318:MSO524318 NBU524318:NCK524318 NLQ524318:NMG524318 NVM524318:NWC524318 OFI524318:OFY524318 OPE524318:OPU524318 OZA524318:OZQ524318 PIW524318:PJM524318 PSS524318:PTI524318 QCO524318:QDE524318 QMK524318:QNA524318 QWG524318:QWW524318 RGC524318:RGS524318 RPY524318:RQO524318 RZU524318:SAK524318 SJQ524318:SKG524318 STM524318:SUC524318 TDI524318:TDY524318 TNE524318:TNU524318 TXA524318:TXQ524318 UGW524318:UHM524318 UQS524318:URI524318 VAO524318:VBE524318 VKK524318:VLA524318 VUG524318:VUW524318 WEC524318:WES524318 WNY524318:WOO524318 WXU524318:WYK524318 LI589854:LY589854 VE589854:VU589854 AFA589854:AFQ589854 AOW589854:APM589854 AYS589854:AZI589854 BIO589854:BJE589854 BSK589854:BTA589854 CCG589854:CCW589854 CMC589854:CMS589854 CVY589854:CWO589854 DFU589854:DGK589854 DPQ589854:DQG589854 DZM589854:EAC589854 EJI589854:EJY589854 ETE589854:ETU589854 FDA589854:FDQ589854 FMW589854:FNM589854 FWS589854:FXI589854 GGO589854:GHE589854 GQK589854:GRA589854 HAG589854:HAW589854 HKC589854:HKS589854 HTY589854:HUO589854 IDU589854:IEK589854 INQ589854:IOG589854 IXM589854:IYC589854 JHI589854:JHY589854 JRE589854:JRU589854 KBA589854:KBQ589854 KKW589854:KLM589854 KUS589854:KVI589854 LEO589854:LFE589854 LOK589854:LPA589854 LYG589854:LYW589854 MIC589854:MIS589854 MRY589854:MSO589854 NBU589854:NCK589854 NLQ589854:NMG589854 NVM589854:NWC589854 OFI589854:OFY589854 OPE589854:OPU589854 OZA589854:OZQ589854 PIW589854:PJM589854 PSS589854:PTI589854 QCO589854:QDE589854 QMK589854:QNA589854 QWG589854:QWW589854 RGC589854:RGS589854 RPY589854:RQO589854 RZU589854:SAK589854 SJQ589854:SKG589854 STM589854:SUC589854 TDI589854:TDY589854 TNE589854:TNU589854 TXA589854:TXQ589854 UGW589854:UHM589854 UQS589854:URI589854 VAO589854:VBE589854 VKK589854:VLA589854 VUG589854:VUW589854 WEC589854:WES589854 WNY589854:WOO589854 WXU589854:WYK589854 LI655390:LY655390 VE655390:VU655390 AFA655390:AFQ655390 AOW655390:APM655390 AYS655390:AZI655390 BIO655390:BJE655390 BSK655390:BTA655390 CCG655390:CCW655390 CMC655390:CMS655390 CVY655390:CWO655390 DFU655390:DGK655390 DPQ655390:DQG655390 DZM655390:EAC655390 EJI655390:EJY655390 ETE655390:ETU655390 FDA655390:FDQ655390 FMW655390:FNM655390 FWS655390:FXI655390 GGO655390:GHE655390 GQK655390:GRA655390 HAG655390:HAW655390 HKC655390:HKS655390 HTY655390:HUO655390 IDU655390:IEK655390 INQ655390:IOG655390 IXM655390:IYC655390 JHI655390:JHY655390 JRE655390:JRU655390 KBA655390:KBQ655390 KKW655390:KLM655390 KUS655390:KVI655390 LEO655390:LFE655390 LOK655390:LPA655390 LYG655390:LYW655390 MIC655390:MIS655390 MRY655390:MSO655390 NBU655390:NCK655390 NLQ655390:NMG655390 NVM655390:NWC655390 OFI655390:OFY655390 OPE655390:OPU655390 OZA655390:OZQ655390 PIW655390:PJM655390 PSS655390:PTI655390 QCO655390:QDE655390 QMK655390:QNA655390 QWG655390:QWW655390 RGC655390:RGS655390 RPY655390:RQO655390 RZU655390:SAK655390 SJQ655390:SKG655390 STM655390:SUC655390 TDI655390:TDY655390 TNE655390:TNU655390 TXA655390:TXQ655390 UGW655390:UHM655390 UQS655390:URI655390 VAO655390:VBE655390 VKK655390:VLA655390 VUG655390:VUW655390 WEC655390:WES655390 WNY655390:WOO655390 WXU655390:WYK655390 LI720926:LY720926 VE720926:VU720926 AFA720926:AFQ720926 AOW720926:APM720926 AYS720926:AZI720926 BIO720926:BJE720926 BSK720926:BTA720926 CCG720926:CCW720926 CMC720926:CMS720926 CVY720926:CWO720926 DFU720926:DGK720926 DPQ720926:DQG720926 DZM720926:EAC720926 EJI720926:EJY720926 ETE720926:ETU720926 FDA720926:FDQ720926 FMW720926:FNM720926 FWS720926:FXI720926 GGO720926:GHE720926 GQK720926:GRA720926 HAG720926:HAW720926 HKC720926:HKS720926 HTY720926:HUO720926 IDU720926:IEK720926 INQ720926:IOG720926 IXM720926:IYC720926 JHI720926:JHY720926 JRE720926:JRU720926 KBA720926:KBQ720926 KKW720926:KLM720926 KUS720926:KVI720926 LEO720926:LFE720926 LOK720926:LPA720926 LYG720926:LYW720926 MIC720926:MIS720926 MRY720926:MSO720926 NBU720926:NCK720926 NLQ720926:NMG720926 NVM720926:NWC720926 OFI720926:OFY720926 OPE720926:OPU720926 OZA720926:OZQ720926 PIW720926:PJM720926 PSS720926:PTI720926 QCO720926:QDE720926 QMK720926:QNA720926 QWG720926:QWW720926 RGC720926:RGS720926 RPY720926:RQO720926 RZU720926:SAK720926 SJQ720926:SKG720926 STM720926:SUC720926 TDI720926:TDY720926 TNE720926:TNU720926 TXA720926:TXQ720926 UGW720926:UHM720926 UQS720926:URI720926 VAO720926:VBE720926 VKK720926:VLA720926 VUG720926:VUW720926 WEC720926:WES720926 WNY720926:WOO720926 WXU720926:WYK720926 LI786462:LY786462 VE786462:VU786462 AFA786462:AFQ786462 AOW786462:APM786462 AYS786462:AZI786462 BIO786462:BJE786462 BSK786462:BTA786462 CCG786462:CCW786462 CMC786462:CMS786462 CVY786462:CWO786462 DFU786462:DGK786462 DPQ786462:DQG786462 DZM786462:EAC786462 EJI786462:EJY786462 ETE786462:ETU786462 FDA786462:FDQ786462 FMW786462:FNM786462 FWS786462:FXI786462 GGO786462:GHE786462 GQK786462:GRA786462 HAG786462:HAW786462 HKC786462:HKS786462 HTY786462:HUO786462 IDU786462:IEK786462 INQ786462:IOG786462 IXM786462:IYC786462 JHI786462:JHY786462 JRE786462:JRU786462 KBA786462:KBQ786462 KKW786462:KLM786462 KUS786462:KVI786462 LEO786462:LFE786462 LOK786462:LPA786462 LYG786462:LYW786462 MIC786462:MIS786462 MRY786462:MSO786462 NBU786462:NCK786462 NLQ786462:NMG786462 NVM786462:NWC786462 OFI786462:OFY786462 OPE786462:OPU786462 OZA786462:OZQ786462 PIW786462:PJM786462 PSS786462:PTI786462 QCO786462:QDE786462 QMK786462:QNA786462 QWG786462:QWW786462 RGC786462:RGS786462 RPY786462:RQO786462 RZU786462:SAK786462 SJQ786462:SKG786462 STM786462:SUC786462 TDI786462:TDY786462 TNE786462:TNU786462 TXA786462:TXQ786462 UGW786462:UHM786462 UQS786462:URI786462 VAO786462:VBE786462 VKK786462:VLA786462 VUG786462:VUW786462 WEC786462:WES786462 WNY786462:WOO786462 WXU786462:WYK786462 LI851998:LY851998 VE851998:VU851998 AFA851998:AFQ851998 AOW851998:APM851998 AYS851998:AZI851998 BIO851998:BJE851998 BSK851998:BTA851998 CCG851998:CCW851998 CMC851998:CMS851998 CVY851998:CWO851998 DFU851998:DGK851998 DPQ851998:DQG851998 DZM851998:EAC851998 EJI851998:EJY851998 ETE851998:ETU851998 FDA851998:FDQ851998 FMW851998:FNM851998 FWS851998:FXI851998 GGO851998:GHE851998 GQK851998:GRA851998 HAG851998:HAW851998 HKC851998:HKS851998 HTY851998:HUO851998 IDU851998:IEK851998 INQ851998:IOG851998 IXM851998:IYC851998 JHI851998:JHY851998 JRE851998:JRU851998 KBA851998:KBQ851998 KKW851998:KLM851998 KUS851998:KVI851998 LEO851998:LFE851998 LOK851998:LPA851998 LYG851998:LYW851998 MIC851998:MIS851998 MRY851998:MSO851998 NBU851998:NCK851998 NLQ851998:NMG851998 NVM851998:NWC851998 OFI851998:OFY851998 OPE851998:OPU851998 OZA851998:OZQ851998 PIW851998:PJM851998 PSS851998:PTI851998 QCO851998:QDE851998 QMK851998:QNA851998 QWG851998:QWW851998 RGC851998:RGS851998 RPY851998:RQO851998 RZU851998:SAK851998 SJQ851998:SKG851998 STM851998:SUC851998 TDI851998:TDY851998 TNE851998:TNU851998 TXA851998:TXQ851998 UGW851998:UHM851998 UQS851998:URI851998 VAO851998:VBE851998 VKK851998:VLA851998 VUG851998:VUW851998 WEC851998:WES851998 WNY851998:WOO851998 WXU851998:WYK851998 LI917534:LY917534 VE917534:VU917534 AFA917534:AFQ917534 AOW917534:APM917534 AYS917534:AZI917534 BIO917534:BJE917534 BSK917534:BTA917534 CCG917534:CCW917534 CMC917534:CMS917534 CVY917534:CWO917534 DFU917534:DGK917534 DPQ917534:DQG917534 DZM917534:EAC917534 EJI917534:EJY917534 ETE917534:ETU917534 FDA917534:FDQ917534 FMW917534:FNM917534 FWS917534:FXI917534 GGO917534:GHE917534 GQK917534:GRA917534 HAG917534:HAW917534 HKC917534:HKS917534 HTY917534:HUO917534 IDU917534:IEK917534 INQ917534:IOG917534 IXM917534:IYC917534 JHI917534:JHY917534 JRE917534:JRU917534 KBA917534:KBQ917534 KKW917534:KLM917534 KUS917534:KVI917534 LEO917534:LFE917534 LOK917534:LPA917534 LYG917534:LYW917534 MIC917534:MIS917534 MRY917534:MSO917534 NBU917534:NCK917534 NLQ917534:NMG917534 NVM917534:NWC917534 OFI917534:OFY917534 OPE917534:OPU917534 OZA917534:OZQ917534 PIW917534:PJM917534 PSS917534:PTI917534 QCO917534:QDE917534 QMK917534:QNA917534 QWG917534:QWW917534 RGC917534:RGS917534 RPY917534:RQO917534 RZU917534:SAK917534 SJQ917534:SKG917534 STM917534:SUC917534 TDI917534:TDY917534 TNE917534:TNU917534 TXA917534:TXQ917534 UGW917534:UHM917534 UQS917534:URI917534 VAO917534:VBE917534 VKK917534:VLA917534 VUG917534:VUW917534 WEC917534:WES917534 WNY917534:WOO917534 WXU917534:WYK917534 LI983070:LY983070 VE983070:VU983070 AFA983070:AFQ983070 AOW983070:APM983070 AYS983070:AZI983070 BIO983070:BJE983070 BSK983070:BTA983070 CCG983070:CCW983070 CMC983070:CMS983070 CVY983070:CWO983070 DFU983070:DGK983070 DPQ983070:DQG983070 DZM983070:EAC983070 EJI983070:EJY983070 ETE983070:ETU983070 FDA983070:FDQ983070 FMW983070:FNM983070 FWS983070:FXI983070 GGO983070:GHE983070 GQK983070:GRA983070 HAG983070:HAW983070 HKC983070:HKS983070 HTY983070:HUO983070 IDU983070:IEK983070 INQ983070:IOG983070 IXM983070:IYC983070 JHI983070:JHY983070 JRE983070:JRU983070 KBA983070:KBQ983070 KKW983070:KLM983070 KUS983070:KVI983070 LEO983070:LFE983070 LOK983070:LPA983070 LYG983070:LYW983070 MIC983070:MIS983070 MRY983070:MSO983070 NBU983070:NCK983070 NLQ983070:NMG983070 NVM983070:NWC983070 OFI983070:OFY983070 OPE983070:OPU983070 OZA983070:OZQ983070 PIW983070:PJM983070 PSS983070:PTI983070 QCO983070:QDE983070 QMK983070:QNA983070 QWG983070:QWW983070 RGC983070:RGS983070 RPY983070:RQO983070 RZU983070:SAK983070 SJQ983070:SKG983070 STM983070:SUC983070 TDI983070:TDY983070 TNE983070:TNU983070 TXA983070:TXQ983070 UGW983070:UHM983070 UQS983070:URI983070 VAO983070:VBE983070 VKK983070:VLA983070 VUG983070:VUW983070 WEC983070:WES983070 WNY983070:WOO983070 L34:CJ34 L983070:CJ983070 L917534:CJ917534 L851998:CJ851998 L786462:CJ786462 L720926:CJ720926 L655390:CJ655390 L589854:CJ589854 L524318:CJ524318 L458782:CJ458782 L393246:CJ393246 L327710:CJ327710 L262174:CJ262174 L196638:CJ196638 L131102:CJ131102 L65566:CJ65566" xr:uid="{00000000-0002-0000-1900-000000000000}"/>
    <dataValidation allowBlank="1" prompt="Для выбора выполните двойной щелчок левой клавиши мыши по соответствующей ячейке." sqref="LI65567:LY65570 VE65567:VU65570 AFA65567:AFQ65570 AOW65567:APM65570 AYS65567:AZI65570 BIO65567:BJE65570 BSK65567:BTA65570 CCG65567:CCW65570 CMC65567:CMS65570 CVY65567:CWO65570 DFU65567:DGK65570 DPQ65567:DQG65570 DZM65567:EAC65570 EJI65567:EJY65570 ETE65567:ETU65570 FDA65567:FDQ65570 FMW65567:FNM65570 FWS65567:FXI65570 GGO65567:GHE65570 GQK65567:GRA65570 HAG65567:HAW65570 HKC65567:HKS65570 HTY65567:HUO65570 IDU65567:IEK65570 INQ65567:IOG65570 IXM65567:IYC65570 JHI65567:JHY65570 JRE65567:JRU65570 KBA65567:KBQ65570 KKW65567:KLM65570 KUS65567:KVI65570 LEO65567:LFE65570 LOK65567:LPA65570 LYG65567:LYW65570 MIC65567:MIS65570 MRY65567:MSO65570 NBU65567:NCK65570 NLQ65567:NMG65570 NVM65567:NWC65570 OFI65567:OFY65570 OPE65567:OPU65570 OZA65567:OZQ65570 PIW65567:PJM65570 PSS65567:PTI65570 QCO65567:QDE65570 QMK65567:QNA65570 QWG65567:QWW65570 RGC65567:RGS65570 RPY65567:RQO65570 RZU65567:SAK65570 SJQ65567:SKG65570 STM65567:SUC65570 TDI65567:TDY65570 TNE65567:TNU65570 TXA65567:TXQ65570 UGW65567:UHM65570 UQS65567:URI65570 VAO65567:VBE65570 VKK65567:VLA65570 VUG65567:VUW65570 WEC65567:WES65570 WNY65567:WOO65570 WXU65567:WYK65570 LI131103:LY131106 VE131103:VU131106 AFA131103:AFQ131106 AOW131103:APM131106 AYS131103:AZI131106 BIO131103:BJE131106 BSK131103:BTA131106 CCG131103:CCW131106 CMC131103:CMS131106 CVY131103:CWO131106 DFU131103:DGK131106 DPQ131103:DQG131106 DZM131103:EAC131106 EJI131103:EJY131106 ETE131103:ETU131106 FDA131103:FDQ131106 FMW131103:FNM131106 FWS131103:FXI131106 GGO131103:GHE131106 GQK131103:GRA131106 HAG131103:HAW131106 HKC131103:HKS131106 HTY131103:HUO131106 IDU131103:IEK131106 INQ131103:IOG131106 IXM131103:IYC131106 JHI131103:JHY131106 JRE131103:JRU131106 KBA131103:KBQ131106 KKW131103:KLM131106 KUS131103:KVI131106 LEO131103:LFE131106 LOK131103:LPA131106 LYG131103:LYW131106 MIC131103:MIS131106 MRY131103:MSO131106 NBU131103:NCK131106 NLQ131103:NMG131106 NVM131103:NWC131106 OFI131103:OFY131106 OPE131103:OPU131106 OZA131103:OZQ131106 PIW131103:PJM131106 PSS131103:PTI131106 QCO131103:QDE131106 QMK131103:QNA131106 QWG131103:QWW131106 RGC131103:RGS131106 RPY131103:RQO131106 RZU131103:SAK131106 SJQ131103:SKG131106 STM131103:SUC131106 TDI131103:TDY131106 TNE131103:TNU131106 TXA131103:TXQ131106 UGW131103:UHM131106 UQS131103:URI131106 VAO131103:VBE131106 VKK131103:VLA131106 VUG131103:VUW131106 WEC131103:WES131106 WNY131103:WOO131106 WXU131103:WYK131106 LI196639:LY196642 VE196639:VU196642 AFA196639:AFQ196642 AOW196639:APM196642 AYS196639:AZI196642 BIO196639:BJE196642 BSK196639:BTA196642 CCG196639:CCW196642 CMC196639:CMS196642 CVY196639:CWO196642 DFU196639:DGK196642 DPQ196639:DQG196642 DZM196639:EAC196642 EJI196639:EJY196642 ETE196639:ETU196642 FDA196639:FDQ196642 FMW196639:FNM196642 FWS196639:FXI196642 GGO196639:GHE196642 GQK196639:GRA196642 HAG196639:HAW196642 HKC196639:HKS196642 HTY196639:HUO196642 IDU196639:IEK196642 INQ196639:IOG196642 IXM196639:IYC196642 JHI196639:JHY196642 JRE196639:JRU196642 KBA196639:KBQ196642 KKW196639:KLM196642 KUS196639:KVI196642 LEO196639:LFE196642 LOK196639:LPA196642 LYG196639:LYW196642 MIC196639:MIS196642 MRY196639:MSO196642 NBU196639:NCK196642 NLQ196639:NMG196642 NVM196639:NWC196642 OFI196639:OFY196642 OPE196639:OPU196642 OZA196639:OZQ196642 PIW196639:PJM196642 PSS196639:PTI196642 QCO196639:QDE196642 QMK196639:QNA196642 QWG196639:QWW196642 RGC196639:RGS196642 RPY196639:RQO196642 RZU196639:SAK196642 SJQ196639:SKG196642 STM196639:SUC196642 TDI196639:TDY196642 TNE196639:TNU196642 TXA196639:TXQ196642 UGW196639:UHM196642 UQS196639:URI196642 VAO196639:VBE196642 VKK196639:VLA196642 VUG196639:VUW196642 WEC196639:WES196642 WNY196639:WOO196642 WXU196639:WYK196642 LI262175:LY262178 VE262175:VU262178 AFA262175:AFQ262178 AOW262175:APM262178 AYS262175:AZI262178 BIO262175:BJE262178 BSK262175:BTA262178 CCG262175:CCW262178 CMC262175:CMS262178 CVY262175:CWO262178 DFU262175:DGK262178 DPQ262175:DQG262178 DZM262175:EAC262178 EJI262175:EJY262178 ETE262175:ETU262178 FDA262175:FDQ262178 FMW262175:FNM262178 FWS262175:FXI262178 GGO262175:GHE262178 GQK262175:GRA262178 HAG262175:HAW262178 HKC262175:HKS262178 HTY262175:HUO262178 IDU262175:IEK262178 INQ262175:IOG262178 IXM262175:IYC262178 JHI262175:JHY262178 JRE262175:JRU262178 KBA262175:KBQ262178 KKW262175:KLM262178 KUS262175:KVI262178 LEO262175:LFE262178 LOK262175:LPA262178 LYG262175:LYW262178 MIC262175:MIS262178 MRY262175:MSO262178 NBU262175:NCK262178 NLQ262175:NMG262178 NVM262175:NWC262178 OFI262175:OFY262178 OPE262175:OPU262178 OZA262175:OZQ262178 PIW262175:PJM262178 PSS262175:PTI262178 QCO262175:QDE262178 QMK262175:QNA262178 QWG262175:QWW262178 RGC262175:RGS262178 RPY262175:RQO262178 RZU262175:SAK262178 SJQ262175:SKG262178 STM262175:SUC262178 TDI262175:TDY262178 TNE262175:TNU262178 TXA262175:TXQ262178 UGW262175:UHM262178 UQS262175:URI262178 VAO262175:VBE262178 VKK262175:VLA262178 VUG262175:VUW262178 WEC262175:WES262178 WNY262175:WOO262178 WXU262175:WYK262178 LI327711:LY327714 VE327711:VU327714 AFA327711:AFQ327714 AOW327711:APM327714 AYS327711:AZI327714 BIO327711:BJE327714 BSK327711:BTA327714 CCG327711:CCW327714 CMC327711:CMS327714 CVY327711:CWO327714 DFU327711:DGK327714 DPQ327711:DQG327714 DZM327711:EAC327714 EJI327711:EJY327714 ETE327711:ETU327714 FDA327711:FDQ327714 FMW327711:FNM327714 FWS327711:FXI327714 GGO327711:GHE327714 GQK327711:GRA327714 HAG327711:HAW327714 HKC327711:HKS327714 HTY327711:HUO327714 IDU327711:IEK327714 INQ327711:IOG327714 IXM327711:IYC327714 JHI327711:JHY327714 JRE327711:JRU327714 KBA327711:KBQ327714 KKW327711:KLM327714 KUS327711:KVI327714 LEO327711:LFE327714 LOK327711:LPA327714 LYG327711:LYW327714 MIC327711:MIS327714 MRY327711:MSO327714 NBU327711:NCK327714 NLQ327711:NMG327714 NVM327711:NWC327714 OFI327711:OFY327714 OPE327711:OPU327714 OZA327711:OZQ327714 PIW327711:PJM327714 PSS327711:PTI327714 QCO327711:QDE327714 QMK327711:QNA327714 QWG327711:QWW327714 RGC327711:RGS327714 RPY327711:RQO327714 RZU327711:SAK327714 SJQ327711:SKG327714 STM327711:SUC327714 TDI327711:TDY327714 TNE327711:TNU327714 TXA327711:TXQ327714 UGW327711:UHM327714 UQS327711:URI327714 VAO327711:VBE327714 VKK327711:VLA327714 VUG327711:VUW327714 WEC327711:WES327714 WNY327711:WOO327714 WXU327711:WYK327714 LI393247:LY393250 VE393247:VU393250 AFA393247:AFQ393250 AOW393247:APM393250 AYS393247:AZI393250 BIO393247:BJE393250 BSK393247:BTA393250 CCG393247:CCW393250 CMC393247:CMS393250 CVY393247:CWO393250 DFU393247:DGK393250 DPQ393247:DQG393250 DZM393247:EAC393250 EJI393247:EJY393250 ETE393247:ETU393250 FDA393247:FDQ393250 FMW393247:FNM393250 FWS393247:FXI393250 GGO393247:GHE393250 GQK393247:GRA393250 HAG393247:HAW393250 HKC393247:HKS393250 HTY393247:HUO393250 IDU393247:IEK393250 INQ393247:IOG393250 IXM393247:IYC393250 JHI393247:JHY393250 JRE393247:JRU393250 KBA393247:KBQ393250 KKW393247:KLM393250 KUS393247:KVI393250 LEO393247:LFE393250 LOK393247:LPA393250 LYG393247:LYW393250 MIC393247:MIS393250 MRY393247:MSO393250 NBU393247:NCK393250 NLQ393247:NMG393250 NVM393247:NWC393250 OFI393247:OFY393250 OPE393247:OPU393250 OZA393247:OZQ393250 PIW393247:PJM393250 PSS393247:PTI393250 QCO393247:QDE393250 QMK393247:QNA393250 QWG393247:QWW393250 RGC393247:RGS393250 RPY393247:RQO393250 RZU393247:SAK393250 SJQ393247:SKG393250 STM393247:SUC393250 TDI393247:TDY393250 TNE393247:TNU393250 TXA393247:TXQ393250 UGW393247:UHM393250 UQS393247:URI393250 VAO393247:VBE393250 VKK393247:VLA393250 VUG393247:VUW393250 WEC393247:WES393250 WNY393247:WOO393250 WXU393247:WYK393250 LI458783:LY458786 VE458783:VU458786 AFA458783:AFQ458786 AOW458783:APM458786 AYS458783:AZI458786 BIO458783:BJE458786 BSK458783:BTA458786 CCG458783:CCW458786 CMC458783:CMS458786 CVY458783:CWO458786 DFU458783:DGK458786 DPQ458783:DQG458786 DZM458783:EAC458786 EJI458783:EJY458786 ETE458783:ETU458786 FDA458783:FDQ458786 FMW458783:FNM458786 FWS458783:FXI458786 GGO458783:GHE458786 GQK458783:GRA458786 HAG458783:HAW458786 HKC458783:HKS458786 HTY458783:HUO458786 IDU458783:IEK458786 INQ458783:IOG458786 IXM458783:IYC458786 JHI458783:JHY458786 JRE458783:JRU458786 KBA458783:KBQ458786 KKW458783:KLM458786 KUS458783:KVI458786 LEO458783:LFE458786 LOK458783:LPA458786 LYG458783:LYW458786 MIC458783:MIS458786 MRY458783:MSO458786 NBU458783:NCK458786 NLQ458783:NMG458786 NVM458783:NWC458786 OFI458783:OFY458786 OPE458783:OPU458786 OZA458783:OZQ458786 PIW458783:PJM458786 PSS458783:PTI458786 QCO458783:QDE458786 QMK458783:QNA458786 QWG458783:QWW458786 RGC458783:RGS458786 RPY458783:RQO458786 RZU458783:SAK458786 SJQ458783:SKG458786 STM458783:SUC458786 TDI458783:TDY458786 TNE458783:TNU458786 TXA458783:TXQ458786 UGW458783:UHM458786 UQS458783:URI458786 VAO458783:VBE458786 VKK458783:VLA458786 VUG458783:VUW458786 WEC458783:WES458786 WNY458783:WOO458786 WXU458783:WYK458786 LI524319:LY524322 VE524319:VU524322 AFA524319:AFQ524322 AOW524319:APM524322 AYS524319:AZI524322 BIO524319:BJE524322 BSK524319:BTA524322 CCG524319:CCW524322 CMC524319:CMS524322 CVY524319:CWO524322 DFU524319:DGK524322 DPQ524319:DQG524322 DZM524319:EAC524322 EJI524319:EJY524322 ETE524319:ETU524322 FDA524319:FDQ524322 FMW524319:FNM524322 FWS524319:FXI524322 GGO524319:GHE524322 GQK524319:GRA524322 HAG524319:HAW524322 HKC524319:HKS524322 HTY524319:HUO524322 IDU524319:IEK524322 INQ524319:IOG524322 IXM524319:IYC524322 JHI524319:JHY524322 JRE524319:JRU524322 KBA524319:KBQ524322 KKW524319:KLM524322 KUS524319:KVI524322 LEO524319:LFE524322 LOK524319:LPA524322 LYG524319:LYW524322 MIC524319:MIS524322 MRY524319:MSO524322 NBU524319:NCK524322 NLQ524319:NMG524322 NVM524319:NWC524322 OFI524319:OFY524322 OPE524319:OPU524322 OZA524319:OZQ524322 PIW524319:PJM524322 PSS524319:PTI524322 QCO524319:QDE524322 QMK524319:QNA524322 QWG524319:QWW524322 RGC524319:RGS524322 RPY524319:RQO524322 RZU524319:SAK524322 SJQ524319:SKG524322 STM524319:SUC524322 TDI524319:TDY524322 TNE524319:TNU524322 TXA524319:TXQ524322 UGW524319:UHM524322 UQS524319:URI524322 VAO524319:VBE524322 VKK524319:VLA524322 VUG524319:VUW524322 WEC524319:WES524322 WNY524319:WOO524322 WXU524319:WYK524322 LI589855:LY589858 VE589855:VU589858 AFA589855:AFQ589858 AOW589855:APM589858 AYS589855:AZI589858 BIO589855:BJE589858 BSK589855:BTA589858 CCG589855:CCW589858 CMC589855:CMS589858 CVY589855:CWO589858 DFU589855:DGK589858 DPQ589855:DQG589858 DZM589855:EAC589858 EJI589855:EJY589858 ETE589855:ETU589858 FDA589855:FDQ589858 FMW589855:FNM589858 FWS589855:FXI589858 GGO589855:GHE589858 GQK589855:GRA589858 HAG589855:HAW589858 HKC589855:HKS589858 HTY589855:HUO589858 IDU589855:IEK589858 INQ589855:IOG589858 IXM589855:IYC589858 JHI589855:JHY589858 JRE589855:JRU589858 KBA589855:KBQ589858 KKW589855:KLM589858 KUS589855:KVI589858 LEO589855:LFE589858 LOK589855:LPA589858 LYG589855:LYW589858 MIC589855:MIS589858 MRY589855:MSO589858 NBU589855:NCK589858 NLQ589855:NMG589858 NVM589855:NWC589858 OFI589855:OFY589858 OPE589855:OPU589858 OZA589855:OZQ589858 PIW589855:PJM589858 PSS589855:PTI589858 QCO589855:QDE589858 QMK589855:QNA589858 QWG589855:QWW589858 RGC589855:RGS589858 RPY589855:RQO589858 RZU589855:SAK589858 SJQ589855:SKG589858 STM589855:SUC589858 TDI589855:TDY589858 TNE589855:TNU589858 TXA589855:TXQ589858 UGW589855:UHM589858 UQS589855:URI589858 VAO589855:VBE589858 VKK589855:VLA589858 VUG589855:VUW589858 WEC589855:WES589858 WNY589855:WOO589858 WXU589855:WYK589858 LI655391:LY655394 VE655391:VU655394 AFA655391:AFQ655394 AOW655391:APM655394 AYS655391:AZI655394 BIO655391:BJE655394 BSK655391:BTA655394 CCG655391:CCW655394 CMC655391:CMS655394 CVY655391:CWO655394 DFU655391:DGK655394 DPQ655391:DQG655394 DZM655391:EAC655394 EJI655391:EJY655394 ETE655391:ETU655394 FDA655391:FDQ655394 FMW655391:FNM655394 FWS655391:FXI655394 GGO655391:GHE655394 GQK655391:GRA655394 HAG655391:HAW655394 HKC655391:HKS655394 HTY655391:HUO655394 IDU655391:IEK655394 INQ655391:IOG655394 IXM655391:IYC655394 JHI655391:JHY655394 JRE655391:JRU655394 KBA655391:KBQ655394 KKW655391:KLM655394 KUS655391:KVI655394 LEO655391:LFE655394 LOK655391:LPA655394 LYG655391:LYW655394 MIC655391:MIS655394 MRY655391:MSO655394 NBU655391:NCK655394 NLQ655391:NMG655394 NVM655391:NWC655394 OFI655391:OFY655394 OPE655391:OPU655394 OZA655391:OZQ655394 PIW655391:PJM655394 PSS655391:PTI655394 QCO655391:QDE655394 QMK655391:QNA655394 QWG655391:QWW655394 RGC655391:RGS655394 RPY655391:RQO655394 RZU655391:SAK655394 SJQ655391:SKG655394 STM655391:SUC655394 TDI655391:TDY655394 TNE655391:TNU655394 TXA655391:TXQ655394 UGW655391:UHM655394 UQS655391:URI655394 VAO655391:VBE655394 VKK655391:VLA655394 VUG655391:VUW655394 WEC655391:WES655394 WNY655391:WOO655394 WXU655391:WYK655394 LI720927:LY720930 VE720927:VU720930 AFA720927:AFQ720930 AOW720927:APM720930 AYS720927:AZI720930 BIO720927:BJE720930 BSK720927:BTA720930 CCG720927:CCW720930 CMC720927:CMS720930 CVY720927:CWO720930 DFU720927:DGK720930 DPQ720927:DQG720930 DZM720927:EAC720930 EJI720927:EJY720930 ETE720927:ETU720930 FDA720927:FDQ720930 FMW720927:FNM720930 FWS720927:FXI720930 GGO720927:GHE720930 GQK720927:GRA720930 HAG720927:HAW720930 HKC720927:HKS720930 HTY720927:HUO720930 IDU720927:IEK720930 INQ720927:IOG720930 IXM720927:IYC720930 JHI720927:JHY720930 JRE720927:JRU720930 KBA720927:KBQ720930 KKW720927:KLM720930 KUS720927:KVI720930 LEO720927:LFE720930 LOK720927:LPA720930 LYG720927:LYW720930 MIC720927:MIS720930 MRY720927:MSO720930 NBU720927:NCK720930 NLQ720927:NMG720930 NVM720927:NWC720930 OFI720927:OFY720930 OPE720927:OPU720930 OZA720927:OZQ720930 PIW720927:PJM720930 PSS720927:PTI720930 QCO720927:QDE720930 QMK720927:QNA720930 QWG720927:QWW720930 RGC720927:RGS720930 RPY720927:RQO720930 RZU720927:SAK720930 SJQ720927:SKG720930 STM720927:SUC720930 TDI720927:TDY720930 TNE720927:TNU720930 TXA720927:TXQ720930 UGW720927:UHM720930 UQS720927:URI720930 VAO720927:VBE720930 VKK720927:VLA720930 VUG720927:VUW720930 WEC720927:WES720930 WNY720927:WOO720930 WXU720927:WYK720930 LI786463:LY786466 VE786463:VU786466 AFA786463:AFQ786466 AOW786463:APM786466 AYS786463:AZI786466 BIO786463:BJE786466 BSK786463:BTA786466 CCG786463:CCW786466 CMC786463:CMS786466 CVY786463:CWO786466 DFU786463:DGK786466 DPQ786463:DQG786466 DZM786463:EAC786466 EJI786463:EJY786466 ETE786463:ETU786466 FDA786463:FDQ786466 FMW786463:FNM786466 FWS786463:FXI786466 GGO786463:GHE786466 GQK786463:GRA786466 HAG786463:HAW786466 HKC786463:HKS786466 HTY786463:HUO786466 IDU786463:IEK786466 INQ786463:IOG786466 IXM786463:IYC786466 JHI786463:JHY786466 JRE786463:JRU786466 KBA786463:KBQ786466 KKW786463:KLM786466 KUS786463:KVI786466 LEO786463:LFE786466 LOK786463:LPA786466 LYG786463:LYW786466 MIC786463:MIS786466 MRY786463:MSO786466 NBU786463:NCK786466 NLQ786463:NMG786466 NVM786463:NWC786466 OFI786463:OFY786466 OPE786463:OPU786466 OZA786463:OZQ786466 PIW786463:PJM786466 PSS786463:PTI786466 QCO786463:QDE786466 QMK786463:QNA786466 QWG786463:QWW786466 RGC786463:RGS786466 RPY786463:RQO786466 RZU786463:SAK786466 SJQ786463:SKG786466 STM786463:SUC786466 TDI786463:TDY786466 TNE786463:TNU786466 TXA786463:TXQ786466 UGW786463:UHM786466 UQS786463:URI786466 VAO786463:VBE786466 VKK786463:VLA786466 VUG786463:VUW786466 WEC786463:WES786466 WNY786463:WOO786466 WXU786463:WYK786466 LI851999:LY852002 VE851999:VU852002 AFA851999:AFQ852002 AOW851999:APM852002 AYS851999:AZI852002 BIO851999:BJE852002 BSK851999:BTA852002 CCG851999:CCW852002 CMC851999:CMS852002 CVY851999:CWO852002 DFU851999:DGK852002 DPQ851999:DQG852002 DZM851999:EAC852002 EJI851999:EJY852002 ETE851999:ETU852002 FDA851999:FDQ852002 FMW851999:FNM852002 FWS851999:FXI852002 GGO851999:GHE852002 GQK851999:GRA852002 HAG851999:HAW852002 HKC851999:HKS852002 HTY851999:HUO852002 IDU851999:IEK852002 INQ851999:IOG852002 IXM851999:IYC852002 JHI851999:JHY852002 JRE851999:JRU852002 KBA851999:KBQ852002 KKW851999:KLM852002 KUS851999:KVI852002 LEO851999:LFE852002 LOK851999:LPA852002 LYG851999:LYW852002 MIC851999:MIS852002 MRY851999:MSO852002 NBU851999:NCK852002 NLQ851999:NMG852002 NVM851999:NWC852002 OFI851999:OFY852002 OPE851999:OPU852002 OZA851999:OZQ852002 PIW851999:PJM852002 PSS851999:PTI852002 QCO851999:QDE852002 QMK851999:QNA852002 QWG851999:QWW852002 RGC851999:RGS852002 RPY851999:RQO852002 RZU851999:SAK852002 SJQ851999:SKG852002 STM851999:SUC852002 TDI851999:TDY852002 TNE851999:TNU852002 TXA851999:TXQ852002 UGW851999:UHM852002 UQS851999:URI852002 VAO851999:VBE852002 VKK851999:VLA852002 VUG851999:VUW852002 WEC851999:WES852002 WNY851999:WOO852002 WXU851999:WYK852002 LI917535:LY917538 VE917535:VU917538 AFA917535:AFQ917538 AOW917535:APM917538 AYS917535:AZI917538 BIO917535:BJE917538 BSK917535:BTA917538 CCG917535:CCW917538 CMC917535:CMS917538 CVY917535:CWO917538 DFU917535:DGK917538 DPQ917535:DQG917538 DZM917535:EAC917538 EJI917535:EJY917538 ETE917535:ETU917538 FDA917535:FDQ917538 FMW917535:FNM917538 FWS917535:FXI917538 GGO917535:GHE917538 GQK917535:GRA917538 HAG917535:HAW917538 HKC917535:HKS917538 HTY917535:HUO917538 IDU917535:IEK917538 INQ917535:IOG917538 IXM917535:IYC917538 JHI917535:JHY917538 JRE917535:JRU917538 KBA917535:KBQ917538 KKW917535:KLM917538 KUS917535:KVI917538 LEO917535:LFE917538 LOK917535:LPA917538 LYG917535:LYW917538 MIC917535:MIS917538 MRY917535:MSO917538 NBU917535:NCK917538 NLQ917535:NMG917538 NVM917535:NWC917538 OFI917535:OFY917538 OPE917535:OPU917538 OZA917535:OZQ917538 PIW917535:PJM917538 PSS917535:PTI917538 QCO917535:QDE917538 QMK917535:QNA917538 QWG917535:QWW917538 RGC917535:RGS917538 RPY917535:RQO917538 RZU917535:SAK917538 SJQ917535:SKG917538 STM917535:SUC917538 TDI917535:TDY917538 TNE917535:TNU917538 TXA917535:TXQ917538 UGW917535:UHM917538 UQS917535:URI917538 VAO917535:VBE917538 VKK917535:VLA917538 VUG917535:VUW917538 WEC917535:WES917538 WNY917535:WOO917538 WXU917535:WYK917538 LI983071:LY983074 VE983071:VU983074 AFA983071:AFQ983074 AOW983071:APM983074 AYS983071:AZI983074 BIO983071:BJE983074 BSK983071:BTA983074 CCG983071:CCW983074 CMC983071:CMS983074 CVY983071:CWO983074 DFU983071:DGK983074 DPQ983071:DQG983074 DZM983071:EAC983074 EJI983071:EJY983074 ETE983071:ETU983074 FDA983071:FDQ983074 FMW983071:FNM983074 FWS983071:FXI983074 GGO983071:GHE983074 GQK983071:GRA983074 HAG983071:HAW983074 HKC983071:HKS983074 HTY983071:HUO983074 IDU983071:IEK983074 INQ983071:IOG983074 IXM983071:IYC983074 JHI983071:JHY983074 JRE983071:JRU983074 KBA983071:KBQ983074 KKW983071:KLM983074 KUS983071:KVI983074 LEO983071:LFE983074 LOK983071:LPA983074 LYG983071:LYW983074 MIC983071:MIS983074 MRY983071:MSO983074 NBU983071:NCK983074 NLQ983071:NMG983074 NVM983071:NWC983074 OFI983071:OFY983074 OPE983071:OPU983074 OZA983071:OZQ983074 PIW983071:PJM983074 PSS983071:PTI983074 QCO983071:QDE983074 QMK983071:QNA983074 QWG983071:QWW983074 RGC983071:RGS983074 RPY983071:RQO983074 RZU983071:SAK983074 SJQ983071:SKG983074 STM983071:SUC983074 TDI983071:TDY983074 TNE983071:TNU983074 TXA983071:TXQ983074 UGW983071:UHM983074 UQS983071:URI983074 VAO983071:VBE983074 VKK983071:VLA983074 VUG983071:VUW983074 WEC983071:WES983074 WNY983071:WOO983074 WXU983071:WYK983074 WXU983067:WYK983069 LI65563:LY65565 VE65563:VU65565 AFA65563:AFQ65565 AOW65563:APM65565 AYS65563:AZI65565 BIO65563:BJE65565 BSK65563:BTA65565 CCG65563:CCW65565 CMC65563:CMS65565 CVY65563:CWO65565 DFU65563:DGK65565 DPQ65563:DQG65565 DZM65563:EAC65565 EJI65563:EJY65565 ETE65563:ETU65565 FDA65563:FDQ65565 FMW65563:FNM65565 FWS65563:FXI65565 GGO65563:GHE65565 GQK65563:GRA65565 HAG65563:HAW65565 HKC65563:HKS65565 HTY65563:HUO65565 IDU65563:IEK65565 INQ65563:IOG65565 IXM65563:IYC65565 JHI65563:JHY65565 JRE65563:JRU65565 KBA65563:KBQ65565 KKW65563:KLM65565 KUS65563:KVI65565 LEO65563:LFE65565 LOK65563:LPA65565 LYG65563:LYW65565 MIC65563:MIS65565 MRY65563:MSO65565 NBU65563:NCK65565 NLQ65563:NMG65565 NVM65563:NWC65565 OFI65563:OFY65565 OPE65563:OPU65565 OZA65563:OZQ65565 PIW65563:PJM65565 PSS65563:PTI65565 QCO65563:QDE65565 QMK65563:QNA65565 QWG65563:QWW65565 RGC65563:RGS65565 RPY65563:RQO65565 RZU65563:SAK65565 SJQ65563:SKG65565 STM65563:SUC65565 TDI65563:TDY65565 TNE65563:TNU65565 TXA65563:TXQ65565 UGW65563:UHM65565 UQS65563:URI65565 VAO65563:VBE65565 VKK65563:VLA65565 VUG65563:VUW65565 WEC65563:WES65565 WNY65563:WOO65565 WXU65563:WYK65565 LI131099:LY131101 VE131099:VU131101 AFA131099:AFQ131101 AOW131099:APM131101 AYS131099:AZI131101 BIO131099:BJE131101 BSK131099:BTA131101 CCG131099:CCW131101 CMC131099:CMS131101 CVY131099:CWO131101 DFU131099:DGK131101 DPQ131099:DQG131101 DZM131099:EAC131101 EJI131099:EJY131101 ETE131099:ETU131101 FDA131099:FDQ131101 FMW131099:FNM131101 FWS131099:FXI131101 GGO131099:GHE131101 GQK131099:GRA131101 HAG131099:HAW131101 HKC131099:HKS131101 HTY131099:HUO131101 IDU131099:IEK131101 INQ131099:IOG131101 IXM131099:IYC131101 JHI131099:JHY131101 JRE131099:JRU131101 KBA131099:KBQ131101 KKW131099:KLM131101 KUS131099:KVI131101 LEO131099:LFE131101 LOK131099:LPA131101 LYG131099:LYW131101 MIC131099:MIS131101 MRY131099:MSO131101 NBU131099:NCK131101 NLQ131099:NMG131101 NVM131099:NWC131101 OFI131099:OFY131101 OPE131099:OPU131101 OZA131099:OZQ131101 PIW131099:PJM131101 PSS131099:PTI131101 QCO131099:QDE131101 QMK131099:QNA131101 QWG131099:QWW131101 RGC131099:RGS131101 RPY131099:RQO131101 RZU131099:SAK131101 SJQ131099:SKG131101 STM131099:SUC131101 TDI131099:TDY131101 TNE131099:TNU131101 TXA131099:TXQ131101 UGW131099:UHM131101 UQS131099:URI131101 VAO131099:VBE131101 VKK131099:VLA131101 VUG131099:VUW131101 WEC131099:WES131101 WNY131099:WOO131101 WXU131099:WYK131101 LI196635:LY196637 VE196635:VU196637 AFA196635:AFQ196637 AOW196635:APM196637 AYS196635:AZI196637 BIO196635:BJE196637 BSK196635:BTA196637 CCG196635:CCW196637 CMC196635:CMS196637 CVY196635:CWO196637 DFU196635:DGK196637 DPQ196635:DQG196637 DZM196635:EAC196637 EJI196635:EJY196637 ETE196635:ETU196637 FDA196635:FDQ196637 FMW196635:FNM196637 FWS196635:FXI196637 GGO196635:GHE196637 GQK196635:GRA196637 HAG196635:HAW196637 HKC196635:HKS196637 HTY196635:HUO196637 IDU196635:IEK196637 INQ196635:IOG196637 IXM196635:IYC196637 JHI196635:JHY196637 JRE196635:JRU196637 KBA196635:KBQ196637 KKW196635:KLM196637 KUS196635:KVI196637 LEO196635:LFE196637 LOK196635:LPA196637 LYG196635:LYW196637 MIC196635:MIS196637 MRY196635:MSO196637 NBU196635:NCK196637 NLQ196635:NMG196637 NVM196635:NWC196637 OFI196635:OFY196637 OPE196635:OPU196637 OZA196635:OZQ196637 PIW196635:PJM196637 PSS196635:PTI196637 QCO196635:QDE196637 QMK196635:QNA196637 QWG196635:QWW196637 RGC196635:RGS196637 RPY196635:RQO196637 RZU196635:SAK196637 SJQ196635:SKG196637 STM196635:SUC196637 TDI196635:TDY196637 TNE196635:TNU196637 TXA196635:TXQ196637 UGW196635:UHM196637 UQS196635:URI196637 VAO196635:VBE196637 VKK196635:VLA196637 VUG196635:VUW196637 WEC196635:WES196637 WNY196635:WOO196637 WXU196635:WYK196637 LI262171:LY262173 VE262171:VU262173 AFA262171:AFQ262173 AOW262171:APM262173 AYS262171:AZI262173 BIO262171:BJE262173 BSK262171:BTA262173 CCG262171:CCW262173 CMC262171:CMS262173 CVY262171:CWO262173 DFU262171:DGK262173 DPQ262171:DQG262173 DZM262171:EAC262173 EJI262171:EJY262173 ETE262171:ETU262173 FDA262171:FDQ262173 FMW262171:FNM262173 FWS262171:FXI262173 GGO262171:GHE262173 GQK262171:GRA262173 HAG262171:HAW262173 HKC262171:HKS262173 HTY262171:HUO262173 IDU262171:IEK262173 INQ262171:IOG262173 IXM262171:IYC262173 JHI262171:JHY262173 JRE262171:JRU262173 KBA262171:KBQ262173 KKW262171:KLM262173 KUS262171:KVI262173 LEO262171:LFE262173 LOK262171:LPA262173 LYG262171:LYW262173 MIC262171:MIS262173 MRY262171:MSO262173 NBU262171:NCK262173 NLQ262171:NMG262173 NVM262171:NWC262173 OFI262171:OFY262173 OPE262171:OPU262173 OZA262171:OZQ262173 PIW262171:PJM262173 PSS262171:PTI262173 QCO262171:QDE262173 QMK262171:QNA262173 QWG262171:QWW262173 RGC262171:RGS262173 RPY262171:RQO262173 RZU262171:SAK262173 SJQ262171:SKG262173 STM262171:SUC262173 TDI262171:TDY262173 TNE262171:TNU262173 TXA262171:TXQ262173 UGW262171:UHM262173 UQS262171:URI262173 VAO262171:VBE262173 VKK262171:VLA262173 VUG262171:VUW262173 WEC262171:WES262173 WNY262171:WOO262173 WXU262171:WYK262173 LI327707:LY327709 VE327707:VU327709 AFA327707:AFQ327709 AOW327707:APM327709 AYS327707:AZI327709 BIO327707:BJE327709 BSK327707:BTA327709 CCG327707:CCW327709 CMC327707:CMS327709 CVY327707:CWO327709 DFU327707:DGK327709 DPQ327707:DQG327709 DZM327707:EAC327709 EJI327707:EJY327709 ETE327707:ETU327709 FDA327707:FDQ327709 FMW327707:FNM327709 FWS327707:FXI327709 GGO327707:GHE327709 GQK327707:GRA327709 HAG327707:HAW327709 HKC327707:HKS327709 HTY327707:HUO327709 IDU327707:IEK327709 INQ327707:IOG327709 IXM327707:IYC327709 JHI327707:JHY327709 JRE327707:JRU327709 KBA327707:KBQ327709 KKW327707:KLM327709 KUS327707:KVI327709 LEO327707:LFE327709 LOK327707:LPA327709 LYG327707:LYW327709 MIC327707:MIS327709 MRY327707:MSO327709 NBU327707:NCK327709 NLQ327707:NMG327709 NVM327707:NWC327709 OFI327707:OFY327709 OPE327707:OPU327709 OZA327707:OZQ327709 PIW327707:PJM327709 PSS327707:PTI327709 QCO327707:QDE327709 QMK327707:QNA327709 QWG327707:QWW327709 RGC327707:RGS327709 RPY327707:RQO327709 RZU327707:SAK327709 SJQ327707:SKG327709 STM327707:SUC327709 TDI327707:TDY327709 TNE327707:TNU327709 TXA327707:TXQ327709 UGW327707:UHM327709 UQS327707:URI327709 VAO327707:VBE327709 VKK327707:VLA327709 VUG327707:VUW327709 WEC327707:WES327709 WNY327707:WOO327709 WXU327707:WYK327709 LI393243:LY393245 VE393243:VU393245 AFA393243:AFQ393245 AOW393243:APM393245 AYS393243:AZI393245 BIO393243:BJE393245 BSK393243:BTA393245 CCG393243:CCW393245 CMC393243:CMS393245 CVY393243:CWO393245 DFU393243:DGK393245 DPQ393243:DQG393245 DZM393243:EAC393245 EJI393243:EJY393245 ETE393243:ETU393245 FDA393243:FDQ393245 FMW393243:FNM393245 FWS393243:FXI393245 GGO393243:GHE393245 GQK393243:GRA393245 HAG393243:HAW393245 HKC393243:HKS393245 HTY393243:HUO393245 IDU393243:IEK393245 INQ393243:IOG393245 IXM393243:IYC393245 JHI393243:JHY393245 JRE393243:JRU393245 KBA393243:KBQ393245 KKW393243:KLM393245 KUS393243:KVI393245 LEO393243:LFE393245 LOK393243:LPA393245 LYG393243:LYW393245 MIC393243:MIS393245 MRY393243:MSO393245 NBU393243:NCK393245 NLQ393243:NMG393245 NVM393243:NWC393245 OFI393243:OFY393245 OPE393243:OPU393245 OZA393243:OZQ393245 PIW393243:PJM393245 PSS393243:PTI393245 QCO393243:QDE393245 QMK393243:QNA393245 QWG393243:QWW393245 RGC393243:RGS393245 RPY393243:RQO393245 RZU393243:SAK393245 SJQ393243:SKG393245 STM393243:SUC393245 TDI393243:TDY393245 TNE393243:TNU393245 TXA393243:TXQ393245 UGW393243:UHM393245 UQS393243:URI393245 VAO393243:VBE393245 VKK393243:VLA393245 VUG393243:VUW393245 WEC393243:WES393245 WNY393243:WOO393245 WXU393243:WYK393245 LI458779:LY458781 VE458779:VU458781 AFA458779:AFQ458781 AOW458779:APM458781 AYS458779:AZI458781 BIO458779:BJE458781 BSK458779:BTA458781 CCG458779:CCW458781 CMC458779:CMS458781 CVY458779:CWO458781 DFU458779:DGK458781 DPQ458779:DQG458781 DZM458779:EAC458781 EJI458779:EJY458781 ETE458779:ETU458781 FDA458779:FDQ458781 FMW458779:FNM458781 FWS458779:FXI458781 GGO458779:GHE458781 GQK458779:GRA458781 HAG458779:HAW458781 HKC458779:HKS458781 HTY458779:HUO458781 IDU458779:IEK458781 INQ458779:IOG458781 IXM458779:IYC458781 JHI458779:JHY458781 JRE458779:JRU458781 KBA458779:KBQ458781 KKW458779:KLM458781 KUS458779:KVI458781 LEO458779:LFE458781 LOK458779:LPA458781 LYG458779:LYW458781 MIC458779:MIS458781 MRY458779:MSO458781 NBU458779:NCK458781 NLQ458779:NMG458781 NVM458779:NWC458781 OFI458779:OFY458781 OPE458779:OPU458781 OZA458779:OZQ458781 PIW458779:PJM458781 PSS458779:PTI458781 QCO458779:QDE458781 QMK458779:QNA458781 QWG458779:QWW458781 RGC458779:RGS458781 RPY458779:RQO458781 RZU458779:SAK458781 SJQ458779:SKG458781 STM458779:SUC458781 TDI458779:TDY458781 TNE458779:TNU458781 TXA458779:TXQ458781 UGW458779:UHM458781 UQS458779:URI458781 VAO458779:VBE458781 VKK458779:VLA458781 VUG458779:VUW458781 WEC458779:WES458781 WNY458779:WOO458781 WXU458779:WYK458781 LI524315:LY524317 VE524315:VU524317 AFA524315:AFQ524317 AOW524315:APM524317 AYS524315:AZI524317 BIO524315:BJE524317 BSK524315:BTA524317 CCG524315:CCW524317 CMC524315:CMS524317 CVY524315:CWO524317 DFU524315:DGK524317 DPQ524315:DQG524317 DZM524315:EAC524317 EJI524315:EJY524317 ETE524315:ETU524317 FDA524315:FDQ524317 FMW524315:FNM524317 FWS524315:FXI524317 GGO524315:GHE524317 GQK524315:GRA524317 HAG524315:HAW524317 HKC524315:HKS524317 HTY524315:HUO524317 IDU524315:IEK524317 INQ524315:IOG524317 IXM524315:IYC524317 JHI524315:JHY524317 JRE524315:JRU524317 KBA524315:KBQ524317 KKW524315:KLM524317 KUS524315:KVI524317 LEO524315:LFE524317 LOK524315:LPA524317 LYG524315:LYW524317 MIC524315:MIS524317 MRY524315:MSO524317 NBU524315:NCK524317 NLQ524315:NMG524317 NVM524315:NWC524317 OFI524315:OFY524317 OPE524315:OPU524317 OZA524315:OZQ524317 PIW524315:PJM524317 PSS524315:PTI524317 QCO524315:QDE524317 QMK524315:QNA524317 QWG524315:QWW524317 RGC524315:RGS524317 RPY524315:RQO524317 RZU524315:SAK524317 SJQ524315:SKG524317 STM524315:SUC524317 TDI524315:TDY524317 TNE524315:TNU524317 TXA524315:TXQ524317 UGW524315:UHM524317 UQS524315:URI524317 VAO524315:VBE524317 VKK524315:VLA524317 VUG524315:VUW524317 WEC524315:WES524317 WNY524315:WOO524317 WXU524315:WYK524317 LI589851:LY589853 VE589851:VU589853 AFA589851:AFQ589853 AOW589851:APM589853 AYS589851:AZI589853 BIO589851:BJE589853 BSK589851:BTA589853 CCG589851:CCW589853 CMC589851:CMS589853 CVY589851:CWO589853 DFU589851:DGK589853 DPQ589851:DQG589853 DZM589851:EAC589853 EJI589851:EJY589853 ETE589851:ETU589853 FDA589851:FDQ589853 FMW589851:FNM589853 FWS589851:FXI589853 GGO589851:GHE589853 GQK589851:GRA589853 HAG589851:HAW589853 HKC589851:HKS589853 HTY589851:HUO589853 IDU589851:IEK589853 INQ589851:IOG589853 IXM589851:IYC589853 JHI589851:JHY589853 JRE589851:JRU589853 KBA589851:KBQ589853 KKW589851:KLM589853 KUS589851:KVI589853 LEO589851:LFE589853 LOK589851:LPA589853 LYG589851:LYW589853 MIC589851:MIS589853 MRY589851:MSO589853 NBU589851:NCK589853 NLQ589851:NMG589853 NVM589851:NWC589853 OFI589851:OFY589853 OPE589851:OPU589853 OZA589851:OZQ589853 PIW589851:PJM589853 PSS589851:PTI589853 QCO589851:QDE589853 QMK589851:QNA589853 QWG589851:QWW589853 RGC589851:RGS589853 RPY589851:RQO589853 RZU589851:SAK589853 SJQ589851:SKG589853 STM589851:SUC589853 TDI589851:TDY589853 TNE589851:TNU589853 TXA589851:TXQ589853 UGW589851:UHM589853 UQS589851:URI589853 VAO589851:VBE589853 VKK589851:VLA589853 VUG589851:VUW589853 WEC589851:WES589853 WNY589851:WOO589853 WXU589851:WYK589853 LI655387:LY655389 VE655387:VU655389 AFA655387:AFQ655389 AOW655387:APM655389 AYS655387:AZI655389 BIO655387:BJE655389 BSK655387:BTA655389 CCG655387:CCW655389 CMC655387:CMS655389 CVY655387:CWO655389 DFU655387:DGK655389 DPQ655387:DQG655389 DZM655387:EAC655389 EJI655387:EJY655389 ETE655387:ETU655389 FDA655387:FDQ655389 FMW655387:FNM655389 FWS655387:FXI655389 GGO655387:GHE655389 GQK655387:GRA655389 HAG655387:HAW655389 HKC655387:HKS655389 HTY655387:HUO655389 IDU655387:IEK655389 INQ655387:IOG655389 IXM655387:IYC655389 JHI655387:JHY655389 JRE655387:JRU655389 KBA655387:KBQ655389 KKW655387:KLM655389 KUS655387:KVI655389 LEO655387:LFE655389 LOK655387:LPA655389 LYG655387:LYW655389 MIC655387:MIS655389 MRY655387:MSO655389 NBU655387:NCK655389 NLQ655387:NMG655389 NVM655387:NWC655389 OFI655387:OFY655389 OPE655387:OPU655389 OZA655387:OZQ655389 PIW655387:PJM655389 PSS655387:PTI655389 QCO655387:QDE655389 QMK655387:QNA655389 QWG655387:QWW655389 RGC655387:RGS655389 RPY655387:RQO655389 RZU655387:SAK655389 SJQ655387:SKG655389 STM655387:SUC655389 TDI655387:TDY655389 TNE655387:TNU655389 TXA655387:TXQ655389 UGW655387:UHM655389 UQS655387:URI655389 VAO655387:VBE655389 VKK655387:VLA655389 VUG655387:VUW655389 WEC655387:WES655389 WNY655387:WOO655389 WXU655387:WYK655389 LI720923:LY720925 VE720923:VU720925 AFA720923:AFQ720925 AOW720923:APM720925 AYS720923:AZI720925 BIO720923:BJE720925 BSK720923:BTA720925 CCG720923:CCW720925 CMC720923:CMS720925 CVY720923:CWO720925 DFU720923:DGK720925 DPQ720923:DQG720925 DZM720923:EAC720925 EJI720923:EJY720925 ETE720923:ETU720925 FDA720923:FDQ720925 FMW720923:FNM720925 FWS720923:FXI720925 GGO720923:GHE720925 GQK720923:GRA720925 HAG720923:HAW720925 HKC720923:HKS720925 HTY720923:HUO720925 IDU720923:IEK720925 INQ720923:IOG720925 IXM720923:IYC720925 JHI720923:JHY720925 JRE720923:JRU720925 KBA720923:KBQ720925 KKW720923:KLM720925 KUS720923:KVI720925 LEO720923:LFE720925 LOK720923:LPA720925 LYG720923:LYW720925 MIC720923:MIS720925 MRY720923:MSO720925 NBU720923:NCK720925 NLQ720923:NMG720925 NVM720923:NWC720925 OFI720923:OFY720925 OPE720923:OPU720925 OZA720923:OZQ720925 PIW720923:PJM720925 PSS720923:PTI720925 QCO720923:QDE720925 QMK720923:QNA720925 QWG720923:QWW720925 RGC720923:RGS720925 RPY720923:RQO720925 RZU720923:SAK720925 SJQ720923:SKG720925 STM720923:SUC720925 TDI720923:TDY720925 TNE720923:TNU720925 TXA720923:TXQ720925 UGW720923:UHM720925 UQS720923:URI720925 VAO720923:VBE720925 VKK720923:VLA720925 VUG720923:VUW720925 WEC720923:WES720925 WNY720923:WOO720925 WXU720923:WYK720925 LI786459:LY786461 VE786459:VU786461 AFA786459:AFQ786461 AOW786459:APM786461 AYS786459:AZI786461 BIO786459:BJE786461 BSK786459:BTA786461 CCG786459:CCW786461 CMC786459:CMS786461 CVY786459:CWO786461 DFU786459:DGK786461 DPQ786459:DQG786461 DZM786459:EAC786461 EJI786459:EJY786461 ETE786459:ETU786461 FDA786459:FDQ786461 FMW786459:FNM786461 FWS786459:FXI786461 GGO786459:GHE786461 GQK786459:GRA786461 HAG786459:HAW786461 HKC786459:HKS786461 HTY786459:HUO786461 IDU786459:IEK786461 INQ786459:IOG786461 IXM786459:IYC786461 JHI786459:JHY786461 JRE786459:JRU786461 KBA786459:KBQ786461 KKW786459:KLM786461 KUS786459:KVI786461 LEO786459:LFE786461 LOK786459:LPA786461 LYG786459:LYW786461 MIC786459:MIS786461 MRY786459:MSO786461 NBU786459:NCK786461 NLQ786459:NMG786461 NVM786459:NWC786461 OFI786459:OFY786461 OPE786459:OPU786461 OZA786459:OZQ786461 PIW786459:PJM786461 PSS786459:PTI786461 QCO786459:QDE786461 QMK786459:QNA786461 QWG786459:QWW786461 RGC786459:RGS786461 RPY786459:RQO786461 RZU786459:SAK786461 SJQ786459:SKG786461 STM786459:SUC786461 TDI786459:TDY786461 TNE786459:TNU786461 TXA786459:TXQ786461 UGW786459:UHM786461 UQS786459:URI786461 VAO786459:VBE786461 VKK786459:VLA786461 VUG786459:VUW786461 WEC786459:WES786461 WNY786459:WOO786461 WXU786459:WYK786461 LI851995:LY851997 VE851995:VU851997 AFA851995:AFQ851997 AOW851995:APM851997 AYS851995:AZI851997 BIO851995:BJE851997 BSK851995:BTA851997 CCG851995:CCW851997 CMC851995:CMS851997 CVY851995:CWO851997 DFU851995:DGK851997 DPQ851995:DQG851997 DZM851995:EAC851997 EJI851995:EJY851997 ETE851995:ETU851997 FDA851995:FDQ851997 FMW851995:FNM851997 FWS851995:FXI851997 GGO851995:GHE851997 GQK851995:GRA851997 HAG851995:HAW851997 HKC851995:HKS851997 HTY851995:HUO851997 IDU851995:IEK851997 INQ851995:IOG851997 IXM851995:IYC851997 JHI851995:JHY851997 JRE851995:JRU851997 KBA851995:KBQ851997 KKW851995:KLM851997 KUS851995:KVI851997 LEO851995:LFE851997 LOK851995:LPA851997 LYG851995:LYW851997 MIC851995:MIS851997 MRY851995:MSO851997 NBU851995:NCK851997 NLQ851995:NMG851997 NVM851995:NWC851997 OFI851995:OFY851997 OPE851995:OPU851997 OZA851995:OZQ851997 PIW851995:PJM851997 PSS851995:PTI851997 QCO851995:QDE851997 QMK851995:QNA851997 QWG851995:QWW851997 RGC851995:RGS851997 RPY851995:RQO851997 RZU851995:SAK851997 SJQ851995:SKG851997 STM851995:SUC851997 TDI851995:TDY851997 TNE851995:TNU851997 TXA851995:TXQ851997 UGW851995:UHM851997 UQS851995:URI851997 VAO851995:VBE851997 VKK851995:VLA851997 VUG851995:VUW851997 WEC851995:WES851997 WNY851995:WOO851997 WXU851995:WYK851997 LI917531:LY917533 VE917531:VU917533 AFA917531:AFQ917533 AOW917531:APM917533 AYS917531:AZI917533 BIO917531:BJE917533 BSK917531:BTA917533 CCG917531:CCW917533 CMC917531:CMS917533 CVY917531:CWO917533 DFU917531:DGK917533 DPQ917531:DQG917533 DZM917531:EAC917533 EJI917531:EJY917533 ETE917531:ETU917533 FDA917531:FDQ917533 FMW917531:FNM917533 FWS917531:FXI917533 GGO917531:GHE917533 GQK917531:GRA917533 HAG917531:HAW917533 HKC917531:HKS917533 HTY917531:HUO917533 IDU917531:IEK917533 INQ917531:IOG917533 IXM917531:IYC917533 JHI917531:JHY917533 JRE917531:JRU917533 KBA917531:KBQ917533 KKW917531:KLM917533 KUS917531:KVI917533 LEO917531:LFE917533 LOK917531:LPA917533 LYG917531:LYW917533 MIC917531:MIS917533 MRY917531:MSO917533 NBU917531:NCK917533 NLQ917531:NMG917533 NVM917531:NWC917533 OFI917531:OFY917533 OPE917531:OPU917533 OZA917531:OZQ917533 PIW917531:PJM917533 PSS917531:PTI917533 QCO917531:QDE917533 QMK917531:QNA917533 QWG917531:QWW917533 RGC917531:RGS917533 RPY917531:RQO917533 RZU917531:SAK917533 SJQ917531:SKG917533 STM917531:SUC917533 TDI917531:TDY917533 TNE917531:TNU917533 TXA917531:TXQ917533 UGW917531:UHM917533 UQS917531:URI917533 VAO917531:VBE917533 VKK917531:VLA917533 VUG917531:VUW917533 WEC917531:WES917533 WNY917531:WOO917533 WXU917531:WYK917533 LI983067:LY983069 VE983067:VU983069 AFA983067:AFQ983069 AOW983067:APM983069 AYS983067:AZI983069 BIO983067:BJE983069 BSK983067:BTA983069 CCG983067:CCW983069 CMC983067:CMS983069 CVY983067:CWO983069 DFU983067:DGK983069 DPQ983067:DQG983069 DZM983067:EAC983069 EJI983067:EJY983069 ETE983067:ETU983069 FDA983067:FDQ983069 FMW983067:FNM983069 FWS983067:FXI983069 GGO983067:GHE983069 GQK983067:GRA983069 HAG983067:HAW983069 HKC983067:HKS983069 HTY983067:HUO983069 IDU983067:IEK983069 INQ983067:IOG983069 IXM983067:IYC983069 JHI983067:JHY983069 JRE983067:JRU983069 KBA983067:KBQ983069 KKW983067:KLM983069 KUS983067:KVI983069 LEO983067:LFE983069 LOK983067:LPA983069 LYG983067:LYW983069 MIC983067:MIS983069 MRY983067:MSO983069 NBU983067:NCK983069 NLQ983067:NMG983069 NVM983067:NWC983069 OFI983067:OFY983069 OPE983067:OPU983069 OZA983067:OZQ983069 PIW983067:PJM983069 PSS983067:PTI983069 QCO983067:QDE983069 QMK983067:QNA983069 QWG983067:QWW983069 RGC983067:RGS983069 RPY983067:RQO983069 RZU983067:SAK983069 SJQ983067:SKG983069 STM983067:SUC983069 TDI983067:TDY983069 TNE983067:TNU983069 TXA983067:TXQ983069 UGW983067:UHM983069 UQS983067:URI983069 VAO983067:VBE983069 VKK983067:VLA983069 VUG983067:VUW983069 WEC983067:WES983069 WNY983067:WOO983069 LI33:LY33 WXU33:WYK33 WNY33:WOO33 WEC33:WES33 VUG33:VUW33 VKK33:VLA33 VAO33:VBE33 UQS33:URI33 UGW33:UHM33 TXA33:TXQ33 TNE33:TNU33 TDI33:TDY33 STM33:SUC33 SJQ33:SKG33 RZU33:SAK33 RPY33:RQO33 RGC33:RGS33 QWG33:QWW33 QMK33:QNA33 QCO33:QDE33 PSS33:PTI33 PIW33:PJM33 OZA33:OZQ33 OPE33:OPU33 OFI33:OFY33 NVM33:NWC33 NLQ33:NMG33 NBU33:NCK33 MRY33:MSO33 MIC33:MIS33 LYG33:LYW33 LOK33:LPA33 LEO33:LFE33 KUS33:KVI33 KKW33:KLM33 KBA33:KBQ33 JRE33:JRU33 JHI33:JHY33 IXM33:IYC33 INQ33:IOG33 IDU33:IEK33 HTY33:HUO33 HKC33:HKS33 HAG33:HAW33 GQK33:GRA33 GGO33:GHE33 FWS33:FXI33 FMW33:FNM33 FDA33:FDQ33 ETE33:ETU33 EJI33:EJY33 DZM33:EAC33 DPQ33:DQG33 DFU33:DGK33 CVY33:CWO33 CMC33:CMS33 CCG33:CCW33 BSK33:BTA33 BIO33:BJE33 AYS33:AZI33 AOW33:APM33 AFA33:AFQ33 CI26 CI27:CJ27 WYB31:WYR32 AFA26:AFQ27 AOW26:APM27 AYS26:AZI27 BIO26:BJE27 BSK26:BTA27 CCG26:CCW27 CMC26:CMS27 CVY26:CWO27 DFU26:DGK27 DPQ26:DQG27 DZM26:EAC27 EJI26:EJY27 ETE26:ETU27 FDA26:FDQ27 FMW26:FNM27 FWS26:FXI27 GGO26:GHE27 GQK26:GRA27 HAG26:HAW27 HKC26:HKS27 HTY26:HUO27 IDU26:IEK27 INQ26:IOG27 IXM26:IYC27 JHI26:JHY27 JRE26:JRU27 KBA26:KBQ27 KKW26:KLM27 KUS26:KVI27 LEO26:LFE27 LOK26:LPA27 LYG26:LYW27 MIC26:MIS27 MRY26:MSO27 NBU26:NCK27 NLQ26:NMG27 NVM26:NWC27 OFI26:OFY27 OPE26:OPU27 OZA26:OZQ27 PIW26:PJM27 PSS26:PTI27 QCO26:QDE27 QMK26:QNA27 QWG26:QWW27 RGC26:RGS27 RPY26:RQO27 RZU26:SAK27 SJQ26:SKG27 STM26:SUC27 TDI26:TDY27 TNE26:TNU27 TXA26:TXQ27 UGW26:UHM27 UQS26:URI27 VAO26:VBE27 VKK26:VLA27 VUG26:VUW27 WEC26:WES27 WNY26:WOO27 WXU26:WYK27 LI26:LY27 VE26:VU27 VE33:VU33 LP31:MF32 VL31:WB32 AFH31:AFX32 APD31:APT32 AYZ31:AZP32 BIV31:BJL32 BSR31:BTH32 CCN31:CDD32 CMJ31:CMZ32 CWF31:CWV32 DGB31:DGR32 DPX31:DQN32 DZT31:EAJ32 EJP31:EKF32 ETL31:EUB32 FDH31:FDX32 FND31:FNT32 FWZ31:FXP32 GGV31:GHL32 GQR31:GRH32 HAN31:HBD32 HKJ31:HKZ32 HUF31:HUV32 IEB31:IER32 INX31:ION32 IXT31:IYJ32 JHP31:JIF32 JRL31:JSB32 KBH31:KBX32 KLD31:KLT32 KUZ31:KVP32 LEV31:LFL32 LOR31:LPH32 LYN31:LZD32 MIJ31:MIZ32 MSF31:MSV32 NCB31:NCR32 NLX31:NMN32 NVT31:NWJ32 OFP31:OGF32 OPL31:OQB32 OZH31:OZX32 PJD31:PJT32 PSZ31:PTP32 QCV31:QDL32 QMR31:QNH32 QWN31:QXD32 RGJ31:RGZ32 RQF31:RQV32 SAB31:SAR32 SJX31:SKN32 STT31:SUJ32 TDP31:TEF32 TNL31:TOB32 TXH31:TXX32 UHD31:UHT32 UQZ31:URP32 VAV31:VBL32 VKR31:VLH32 VUN31:VVD32 WEJ31:WEZ32 WOF31:WOV32 L26:CH27 L983067:CJ983069 L917531:CJ917533 L851995:CJ851997 L786459:CJ786461 L720923:CJ720925 L655387:CJ655389 L589851:CJ589853 L524315:CJ524317 L458779:CJ458781 L393243:CJ393245 L327707:CJ327709 L262171:CJ262173 L196635:CJ196637 L131099:CJ131101 L65563:CJ65565 L983071:CJ983074 L917535:CJ917538 L851999:CJ852002 L786463:CJ786466 L720927:CJ720930 L655391:CJ655394 L589855:CJ589858 L524319:CJ524322 L458783:CJ458786 L393247:CJ393250 L327711:CJ327714 L262175:CJ262178 L196639:CJ196642 L131103:CJ131106 L65567:CJ65570 L33:CJ33" xr:uid="{00000000-0002-0000-1900-000001000000}"/>
    <dataValidation type="list" allowBlank="1" showInputMessage="1" showErrorMessage="1" errorTitle="Ошибка" error="Выберите значение из списка" sqref="WXX983063 LL23 VH23 AFD23 AOZ23 AYV23 BIR23 BSN23 CCJ23 CMF23 CWB23 DFX23 DPT23 DZP23 EJL23 ETH23 FDD23 FMZ23 FWV23 GGR23 GQN23 HAJ23 HKF23 HUB23 IDX23 INT23 IXP23 JHL23 JRH23 KBD23 KKZ23 KUV23 LER23 LON23 LYJ23 MIF23 MSB23 NBX23 NLT23 NVP23 OFL23 OPH23 OZD23 PIZ23 PSV23 QCR23 QMN23 QWJ23 RGF23 RQB23 RZX23 SJT23 STP23 TDL23 TNH23 TXD23 UGZ23 UQV23 VAR23 VKN23 VUJ23 WEF23 WOB23 WXX23 O65559 LL65559 VH65559 AFD65559 AOZ65559 AYV65559 BIR65559 BSN65559 CCJ65559 CMF65559 CWB65559 DFX65559 DPT65559 DZP65559 EJL65559 ETH65559 FDD65559 FMZ65559 FWV65559 GGR65559 GQN65559 HAJ65559 HKF65559 HUB65559 IDX65559 INT65559 IXP65559 JHL65559 JRH65559 KBD65559 KKZ65559 KUV65559 LER65559 LON65559 LYJ65559 MIF65559 MSB65559 NBX65559 NLT65559 NVP65559 OFL65559 OPH65559 OZD65559 PIZ65559 PSV65559 QCR65559 QMN65559 QWJ65559 RGF65559 RQB65559 RZX65559 SJT65559 STP65559 TDL65559 TNH65559 TXD65559 UGZ65559 UQV65559 VAR65559 VKN65559 VUJ65559 WEF65559 WOB65559 WXX65559 O131095 LL131095 VH131095 AFD131095 AOZ131095 AYV131095 BIR131095 BSN131095 CCJ131095 CMF131095 CWB131095 DFX131095 DPT131095 DZP131095 EJL131095 ETH131095 FDD131095 FMZ131095 FWV131095 GGR131095 GQN131095 HAJ131095 HKF131095 HUB131095 IDX131095 INT131095 IXP131095 JHL131095 JRH131095 KBD131095 KKZ131095 KUV131095 LER131095 LON131095 LYJ131095 MIF131095 MSB131095 NBX131095 NLT131095 NVP131095 OFL131095 OPH131095 OZD131095 PIZ131095 PSV131095 QCR131095 QMN131095 QWJ131095 RGF131095 RQB131095 RZX131095 SJT131095 STP131095 TDL131095 TNH131095 TXD131095 UGZ131095 UQV131095 VAR131095 VKN131095 VUJ131095 WEF131095 WOB131095 WXX131095 O196631 LL196631 VH196631 AFD196631 AOZ196631 AYV196631 BIR196631 BSN196631 CCJ196631 CMF196631 CWB196631 DFX196631 DPT196631 DZP196631 EJL196631 ETH196631 FDD196631 FMZ196631 FWV196631 GGR196631 GQN196631 HAJ196631 HKF196631 HUB196631 IDX196631 INT196631 IXP196631 JHL196631 JRH196631 KBD196631 KKZ196631 KUV196631 LER196631 LON196631 LYJ196631 MIF196631 MSB196631 NBX196631 NLT196631 NVP196631 OFL196631 OPH196631 OZD196631 PIZ196631 PSV196631 QCR196631 QMN196631 QWJ196631 RGF196631 RQB196631 RZX196631 SJT196631 STP196631 TDL196631 TNH196631 TXD196631 UGZ196631 UQV196631 VAR196631 VKN196631 VUJ196631 WEF196631 WOB196631 WXX196631 O262167 LL262167 VH262167 AFD262167 AOZ262167 AYV262167 BIR262167 BSN262167 CCJ262167 CMF262167 CWB262167 DFX262167 DPT262167 DZP262167 EJL262167 ETH262167 FDD262167 FMZ262167 FWV262167 GGR262167 GQN262167 HAJ262167 HKF262167 HUB262167 IDX262167 INT262167 IXP262167 JHL262167 JRH262167 KBD262167 KKZ262167 KUV262167 LER262167 LON262167 LYJ262167 MIF262167 MSB262167 NBX262167 NLT262167 NVP262167 OFL262167 OPH262167 OZD262167 PIZ262167 PSV262167 QCR262167 QMN262167 QWJ262167 RGF262167 RQB262167 RZX262167 SJT262167 STP262167 TDL262167 TNH262167 TXD262167 UGZ262167 UQV262167 VAR262167 VKN262167 VUJ262167 WEF262167 WOB262167 WXX262167 O327703 LL327703 VH327703 AFD327703 AOZ327703 AYV327703 BIR327703 BSN327703 CCJ327703 CMF327703 CWB327703 DFX327703 DPT327703 DZP327703 EJL327703 ETH327703 FDD327703 FMZ327703 FWV327703 GGR327703 GQN327703 HAJ327703 HKF327703 HUB327703 IDX327703 INT327703 IXP327703 JHL327703 JRH327703 KBD327703 KKZ327703 KUV327703 LER327703 LON327703 LYJ327703 MIF327703 MSB327703 NBX327703 NLT327703 NVP327703 OFL327703 OPH327703 OZD327703 PIZ327703 PSV327703 QCR327703 QMN327703 QWJ327703 RGF327703 RQB327703 RZX327703 SJT327703 STP327703 TDL327703 TNH327703 TXD327703 UGZ327703 UQV327703 VAR327703 VKN327703 VUJ327703 WEF327703 WOB327703 WXX327703 O393239 LL393239 VH393239 AFD393239 AOZ393239 AYV393239 BIR393239 BSN393239 CCJ393239 CMF393239 CWB393239 DFX393239 DPT393239 DZP393239 EJL393239 ETH393239 FDD393239 FMZ393239 FWV393239 GGR393239 GQN393239 HAJ393239 HKF393239 HUB393239 IDX393239 INT393239 IXP393239 JHL393239 JRH393239 KBD393239 KKZ393239 KUV393239 LER393239 LON393239 LYJ393239 MIF393239 MSB393239 NBX393239 NLT393239 NVP393239 OFL393239 OPH393239 OZD393239 PIZ393239 PSV393239 QCR393239 QMN393239 QWJ393239 RGF393239 RQB393239 RZX393239 SJT393239 STP393239 TDL393239 TNH393239 TXD393239 UGZ393239 UQV393239 VAR393239 VKN393239 VUJ393239 WEF393239 WOB393239 WXX393239 O458775 LL458775 VH458775 AFD458775 AOZ458775 AYV458775 BIR458775 BSN458775 CCJ458775 CMF458775 CWB458775 DFX458775 DPT458775 DZP458775 EJL458775 ETH458775 FDD458775 FMZ458775 FWV458775 GGR458775 GQN458775 HAJ458775 HKF458775 HUB458775 IDX458775 INT458775 IXP458775 JHL458775 JRH458775 KBD458775 KKZ458775 KUV458775 LER458775 LON458775 LYJ458775 MIF458775 MSB458775 NBX458775 NLT458775 NVP458775 OFL458775 OPH458775 OZD458775 PIZ458775 PSV458775 QCR458775 QMN458775 QWJ458775 RGF458775 RQB458775 RZX458775 SJT458775 STP458775 TDL458775 TNH458775 TXD458775 UGZ458775 UQV458775 VAR458775 VKN458775 VUJ458775 WEF458775 WOB458775 WXX458775 O524311 LL524311 VH524311 AFD524311 AOZ524311 AYV524311 BIR524311 BSN524311 CCJ524311 CMF524311 CWB524311 DFX524311 DPT524311 DZP524311 EJL524311 ETH524311 FDD524311 FMZ524311 FWV524311 GGR524311 GQN524311 HAJ524311 HKF524311 HUB524311 IDX524311 INT524311 IXP524311 JHL524311 JRH524311 KBD524311 KKZ524311 KUV524311 LER524311 LON524311 LYJ524311 MIF524311 MSB524311 NBX524311 NLT524311 NVP524311 OFL524311 OPH524311 OZD524311 PIZ524311 PSV524311 QCR524311 QMN524311 QWJ524311 RGF524311 RQB524311 RZX524311 SJT524311 STP524311 TDL524311 TNH524311 TXD524311 UGZ524311 UQV524311 VAR524311 VKN524311 VUJ524311 WEF524311 WOB524311 WXX524311 O589847 LL589847 VH589847 AFD589847 AOZ589847 AYV589847 BIR589847 BSN589847 CCJ589847 CMF589847 CWB589847 DFX589847 DPT589847 DZP589847 EJL589847 ETH589847 FDD589847 FMZ589847 FWV589847 GGR589847 GQN589847 HAJ589847 HKF589847 HUB589847 IDX589847 INT589847 IXP589847 JHL589847 JRH589847 KBD589847 KKZ589847 KUV589847 LER589847 LON589847 LYJ589847 MIF589847 MSB589847 NBX589847 NLT589847 NVP589847 OFL589847 OPH589847 OZD589847 PIZ589847 PSV589847 QCR589847 QMN589847 QWJ589847 RGF589847 RQB589847 RZX589847 SJT589847 STP589847 TDL589847 TNH589847 TXD589847 UGZ589847 UQV589847 VAR589847 VKN589847 VUJ589847 WEF589847 WOB589847 WXX589847 O655383 LL655383 VH655383 AFD655383 AOZ655383 AYV655383 BIR655383 BSN655383 CCJ655383 CMF655383 CWB655383 DFX655383 DPT655383 DZP655383 EJL655383 ETH655383 FDD655383 FMZ655383 FWV655383 GGR655383 GQN655383 HAJ655383 HKF655383 HUB655383 IDX655383 INT655383 IXP655383 JHL655383 JRH655383 KBD655383 KKZ655383 KUV655383 LER655383 LON655383 LYJ655383 MIF655383 MSB655383 NBX655383 NLT655383 NVP655383 OFL655383 OPH655383 OZD655383 PIZ655383 PSV655383 QCR655383 QMN655383 QWJ655383 RGF655383 RQB655383 RZX655383 SJT655383 STP655383 TDL655383 TNH655383 TXD655383 UGZ655383 UQV655383 VAR655383 VKN655383 VUJ655383 WEF655383 WOB655383 WXX655383 O720919 LL720919 VH720919 AFD720919 AOZ720919 AYV720919 BIR720919 BSN720919 CCJ720919 CMF720919 CWB720919 DFX720919 DPT720919 DZP720919 EJL720919 ETH720919 FDD720919 FMZ720919 FWV720919 GGR720919 GQN720919 HAJ720919 HKF720919 HUB720919 IDX720919 INT720919 IXP720919 JHL720919 JRH720919 KBD720919 KKZ720919 KUV720919 LER720919 LON720919 LYJ720919 MIF720919 MSB720919 NBX720919 NLT720919 NVP720919 OFL720919 OPH720919 OZD720919 PIZ720919 PSV720919 QCR720919 QMN720919 QWJ720919 RGF720919 RQB720919 RZX720919 SJT720919 STP720919 TDL720919 TNH720919 TXD720919 UGZ720919 UQV720919 VAR720919 VKN720919 VUJ720919 WEF720919 WOB720919 WXX720919 O786455 LL786455 VH786455 AFD786455 AOZ786455 AYV786455 BIR786455 BSN786455 CCJ786455 CMF786455 CWB786455 DFX786455 DPT786455 DZP786455 EJL786455 ETH786455 FDD786455 FMZ786455 FWV786455 GGR786455 GQN786455 HAJ786455 HKF786455 HUB786455 IDX786455 INT786455 IXP786455 JHL786455 JRH786455 KBD786455 KKZ786455 KUV786455 LER786455 LON786455 LYJ786455 MIF786455 MSB786455 NBX786455 NLT786455 NVP786455 OFL786455 OPH786455 OZD786455 PIZ786455 PSV786455 QCR786455 QMN786455 QWJ786455 RGF786455 RQB786455 RZX786455 SJT786455 STP786455 TDL786455 TNH786455 TXD786455 UGZ786455 UQV786455 VAR786455 VKN786455 VUJ786455 WEF786455 WOB786455 WXX786455 O851991 LL851991 VH851991 AFD851991 AOZ851991 AYV851991 BIR851991 BSN851991 CCJ851991 CMF851991 CWB851991 DFX851991 DPT851991 DZP851991 EJL851991 ETH851991 FDD851991 FMZ851991 FWV851991 GGR851991 GQN851991 HAJ851991 HKF851991 HUB851991 IDX851991 INT851991 IXP851991 JHL851991 JRH851991 KBD851991 KKZ851991 KUV851991 LER851991 LON851991 LYJ851991 MIF851991 MSB851991 NBX851991 NLT851991 NVP851991 OFL851991 OPH851991 OZD851991 PIZ851991 PSV851991 QCR851991 QMN851991 QWJ851991 RGF851991 RQB851991 RZX851991 SJT851991 STP851991 TDL851991 TNH851991 TXD851991 UGZ851991 UQV851991 VAR851991 VKN851991 VUJ851991 WEF851991 WOB851991 WXX851991 O917527 LL917527 VH917527 AFD917527 AOZ917527 AYV917527 BIR917527 BSN917527 CCJ917527 CMF917527 CWB917527 DFX917527 DPT917527 DZP917527 EJL917527 ETH917527 FDD917527 FMZ917527 FWV917527 GGR917527 GQN917527 HAJ917527 HKF917527 HUB917527 IDX917527 INT917527 IXP917527 JHL917527 JRH917527 KBD917527 KKZ917527 KUV917527 LER917527 LON917527 LYJ917527 MIF917527 MSB917527 NBX917527 NLT917527 NVP917527 OFL917527 OPH917527 OZD917527 PIZ917527 PSV917527 QCR917527 QMN917527 QWJ917527 RGF917527 RQB917527 RZX917527 SJT917527 STP917527 TDL917527 TNH917527 TXD917527 UGZ917527 UQV917527 VAR917527 VKN917527 VUJ917527 WEF917527 WOB917527 WXX917527 O983063 LL983063 VH983063 AFD983063 AOZ983063 AYV983063 BIR983063 BSN983063 CCJ983063 CMF983063 CWB983063 DFX983063 DPT983063 DZP983063 EJL983063 ETH983063 FDD983063 FMZ983063 FWV983063 GGR983063 GQN983063 HAJ983063 HKF983063 HUB983063 IDX983063 INT983063 IXP983063 JHL983063 JRH983063 KBD983063 KKZ983063 KUV983063 LER983063 LON983063 LYJ983063 MIF983063 MSB983063 NBX983063 NLT983063 NVP983063 OFL983063 OPH983063 OZD983063 PIZ983063 PSV983063 QCR983063 QMN983063 QWJ983063 RGF983063 RQB983063 RZX983063 SJT983063 STP983063 TDL983063 TNH983063 TXD983063 UGZ983063 UQV983063 VAR983063 VKN983063 VUJ983063 WEF983063 WOB983063 O23 WYE28 LS28 VO28 AFK28 APG28 AZC28 BIY28 BSU28 CCQ28 CMM28 CWI28 DGE28 DQA28 DZW28 EJS28 ETO28 FDK28 FNG28 FXC28 GGY28 GQU28 HAQ28 HKM28 HUI28 IEE28 IOA28 IXW28 JHS28 JRO28 KBK28 KLG28 KVC28 LEY28 LOU28 LYQ28 MIM28 MSI28 NCE28 NMA28 NVW28 OFS28 OPO28 OZK28 PJG28 PTC28 QCY28 QMU28 QWQ28 RGM28 RQI28 SAE28 SKA28 STW28 TDS28 TNO28 TXK28 UHG28 URC28 VAY28 VKU28 VUQ28 WEM28 WOI28 O28 AA65559 AA131095 AA196631 AA262167 AA327703 AA393239 AA458775 AA524311 AA589847 AA655383 AA720919 AA786455 AA851991 AA917527 AA983063 AA23 AA28 AM65559 AM131095 AM196631 AM262167 AM327703 AM393239 AM458775 AM524311 AM589847 AM655383 AM720919 AM786455 AM851991 AM917527 AM983063 AM23 AM28 AY65559 AY131095 AY196631 AY262167 AY327703 AY393239 AY458775 AY524311 AY589847 AY655383 AY720919 AY786455 AY851991 AY917527 AY983063 AY23 AY28 BK65559 BK131095 BK196631 BK262167 BK327703 BK393239 BK458775 BK524311 BK589847 BK655383 BK720919 BK786455 BK851991 BK917527 BK983063 BK23 BK28 BW65559 BW131095 BW196631 BW262167 BW327703 BW393239 BW458775 BW524311 BW589847 BW655383 BW720919 BW786455 BW851991 BW917527 BW983063 BW23 BW28"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YK983058:WYK983064 LY18:LY24 VU18:VU24 AFQ18:AFQ24 APM18:APM24 AZI18:AZI24 BJE18:BJE24 BTA18:BTA24 CCW18:CCW24 CMS18:CMS24 CWO18:CWO24 DGK18:DGK24 DQG18:DQG24 EAC18:EAC24 EJY18:EJY24 ETU18:ETU24 FDQ18:FDQ24 FNM18:FNM24 FXI18:FXI24 GHE18:GHE24 GRA18:GRA24 HAW18:HAW24 HKS18:HKS24 HUO18:HUO24 IEK18:IEK24 IOG18:IOG24 IYC18:IYC24 JHY18:JHY24 JRU18:JRU24 KBQ18:KBQ24 KLM18:KLM24 KVI18:KVI24 LFE18:LFE24 LPA18:LPA24 LYW18:LYW24 MIS18:MIS24 MSO18:MSO24 NCK18:NCK24 NMG18:NMG24 NWC18:NWC24 OFY18:OFY24 OPU18:OPU24 OZQ18:OZQ24 PJM18:PJM24 PTI18:PTI24 QDE18:QDE24 QNA18:QNA24 QWW18:QWW24 RGS18:RGS24 RQO18:RQO24 SAK18:SAK24 SKG18:SKG24 SUC18:SUC24 TDY18:TDY24 TNU18:TNU24 TXQ18:TXQ24 UHM18:UHM24 URI18:URI24 VBE18:VBE24 VLA18:VLA24 VUW18:VUW24 WES18:WES24 WOO18:WOO24 WYK18:WYK24 CJ65554:CJ65560 LY65554:LY65560 VU65554:VU65560 AFQ65554:AFQ65560 APM65554:APM65560 AZI65554:AZI65560 BJE65554:BJE65560 BTA65554:BTA65560 CCW65554:CCW65560 CMS65554:CMS65560 CWO65554:CWO65560 DGK65554:DGK65560 DQG65554:DQG65560 EAC65554:EAC65560 EJY65554:EJY65560 ETU65554:ETU65560 FDQ65554:FDQ65560 FNM65554:FNM65560 FXI65554:FXI65560 GHE65554:GHE65560 GRA65554:GRA65560 HAW65554:HAW65560 HKS65554:HKS65560 HUO65554:HUO65560 IEK65554:IEK65560 IOG65554:IOG65560 IYC65554:IYC65560 JHY65554:JHY65560 JRU65554:JRU65560 KBQ65554:KBQ65560 KLM65554:KLM65560 KVI65554:KVI65560 LFE65554:LFE65560 LPA65554:LPA65560 LYW65554:LYW65560 MIS65554:MIS65560 MSO65554:MSO65560 NCK65554:NCK65560 NMG65554:NMG65560 NWC65554:NWC65560 OFY65554:OFY65560 OPU65554:OPU65560 OZQ65554:OZQ65560 PJM65554:PJM65560 PTI65554:PTI65560 QDE65554:QDE65560 QNA65554:QNA65560 QWW65554:QWW65560 RGS65554:RGS65560 RQO65554:RQO65560 SAK65554:SAK65560 SKG65554:SKG65560 SUC65554:SUC65560 TDY65554:TDY65560 TNU65554:TNU65560 TXQ65554:TXQ65560 UHM65554:UHM65560 URI65554:URI65560 VBE65554:VBE65560 VLA65554:VLA65560 VUW65554:VUW65560 WES65554:WES65560 WOO65554:WOO65560 WYK65554:WYK65560 CJ131090:CJ131096 LY131090:LY131096 VU131090:VU131096 AFQ131090:AFQ131096 APM131090:APM131096 AZI131090:AZI131096 BJE131090:BJE131096 BTA131090:BTA131096 CCW131090:CCW131096 CMS131090:CMS131096 CWO131090:CWO131096 DGK131090:DGK131096 DQG131090:DQG131096 EAC131090:EAC131096 EJY131090:EJY131096 ETU131090:ETU131096 FDQ131090:FDQ131096 FNM131090:FNM131096 FXI131090:FXI131096 GHE131090:GHE131096 GRA131090:GRA131096 HAW131090:HAW131096 HKS131090:HKS131096 HUO131090:HUO131096 IEK131090:IEK131096 IOG131090:IOG131096 IYC131090:IYC131096 JHY131090:JHY131096 JRU131090:JRU131096 KBQ131090:KBQ131096 KLM131090:KLM131096 KVI131090:KVI131096 LFE131090:LFE131096 LPA131090:LPA131096 LYW131090:LYW131096 MIS131090:MIS131096 MSO131090:MSO131096 NCK131090:NCK131096 NMG131090:NMG131096 NWC131090:NWC131096 OFY131090:OFY131096 OPU131090:OPU131096 OZQ131090:OZQ131096 PJM131090:PJM131096 PTI131090:PTI131096 QDE131090:QDE131096 QNA131090:QNA131096 QWW131090:QWW131096 RGS131090:RGS131096 RQO131090:RQO131096 SAK131090:SAK131096 SKG131090:SKG131096 SUC131090:SUC131096 TDY131090:TDY131096 TNU131090:TNU131096 TXQ131090:TXQ131096 UHM131090:UHM131096 URI131090:URI131096 VBE131090:VBE131096 VLA131090:VLA131096 VUW131090:VUW131096 WES131090:WES131096 WOO131090:WOO131096 WYK131090:WYK131096 CJ196626:CJ196632 LY196626:LY196632 VU196626:VU196632 AFQ196626:AFQ196632 APM196626:APM196632 AZI196626:AZI196632 BJE196626:BJE196632 BTA196626:BTA196632 CCW196626:CCW196632 CMS196626:CMS196632 CWO196626:CWO196632 DGK196626:DGK196632 DQG196626:DQG196632 EAC196626:EAC196632 EJY196626:EJY196632 ETU196626:ETU196632 FDQ196626:FDQ196632 FNM196626:FNM196632 FXI196626:FXI196632 GHE196626:GHE196632 GRA196626:GRA196632 HAW196626:HAW196632 HKS196626:HKS196632 HUO196626:HUO196632 IEK196626:IEK196632 IOG196626:IOG196632 IYC196626:IYC196632 JHY196626:JHY196632 JRU196626:JRU196632 KBQ196626:KBQ196632 KLM196626:KLM196632 KVI196626:KVI196632 LFE196626:LFE196632 LPA196626:LPA196632 LYW196626:LYW196632 MIS196626:MIS196632 MSO196626:MSO196632 NCK196626:NCK196632 NMG196626:NMG196632 NWC196626:NWC196632 OFY196626:OFY196632 OPU196626:OPU196632 OZQ196626:OZQ196632 PJM196626:PJM196632 PTI196626:PTI196632 QDE196626:QDE196632 QNA196626:QNA196632 QWW196626:QWW196632 RGS196626:RGS196632 RQO196626:RQO196632 SAK196626:SAK196632 SKG196626:SKG196632 SUC196626:SUC196632 TDY196626:TDY196632 TNU196626:TNU196632 TXQ196626:TXQ196632 UHM196626:UHM196632 URI196626:URI196632 VBE196626:VBE196632 VLA196626:VLA196632 VUW196626:VUW196632 WES196626:WES196632 WOO196626:WOO196632 WYK196626:WYK196632 CJ262162:CJ262168 LY262162:LY262168 VU262162:VU262168 AFQ262162:AFQ262168 APM262162:APM262168 AZI262162:AZI262168 BJE262162:BJE262168 BTA262162:BTA262168 CCW262162:CCW262168 CMS262162:CMS262168 CWO262162:CWO262168 DGK262162:DGK262168 DQG262162:DQG262168 EAC262162:EAC262168 EJY262162:EJY262168 ETU262162:ETU262168 FDQ262162:FDQ262168 FNM262162:FNM262168 FXI262162:FXI262168 GHE262162:GHE262168 GRA262162:GRA262168 HAW262162:HAW262168 HKS262162:HKS262168 HUO262162:HUO262168 IEK262162:IEK262168 IOG262162:IOG262168 IYC262162:IYC262168 JHY262162:JHY262168 JRU262162:JRU262168 KBQ262162:KBQ262168 KLM262162:KLM262168 KVI262162:KVI262168 LFE262162:LFE262168 LPA262162:LPA262168 LYW262162:LYW262168 MIS262162:MIS262168 MSO262162:MSO262168 NCK262162:NCK262168 NMG262162:NMG262168 NWC262162:NWC262168 OFY262162:OFY262168 OPU262162:OPU262168 OZQ262162:OZQ262168 PJM262162:PJM262168 PTI262162:PTI262168 QDE262162:QDE262168 QNA262162:QNA262168 QWW262162:QWW262168 RGS262162:RGS262168 RQO262162:RQO262168 SAK262162:SAK262168 SKG262162:SKG262168 SUC262162:SUC262168 TDY262162:TDY262168 TNU262162:TNU262168 TXQ262162:TXQ262168 UHM262162:UHM262168 URI262162:URI262168 VBE262162:VBE262168 VLA262162:VLA262168 VUW262162:VUW262168 WES262162:WES262168 WOO262162:WOO262168 WYK262162:WYK262168 CJ327698:CJ327704 LY327698:LY327704 VU327698:VU327704 AFQ327698:AFQ327704 APM327698:APM327704 AZI327698:AZI327704 BJE327698:BJE327704 BTA327698:BTA327704 CCW327698:CCW327704 CMS327698:CMS327704 CWO327698:CWO327704 DGK327698:DGK327704 DQG327698:DQG327704 EAC327698:EAC327704 EJY327698:EJY327704 ETU327698:ETU327704 FDQ327698:FDQ327704 FNM327698:FNM327704 FXI327698:FXI327704 GHE327698:GHE327704 GRA327698:GRA327704 HAW327698:HAW327704 HKS327698:HKS327704 HUO327698:HUO327704 IEK327698:IEK327704 IOG327698:IOG327704 IYC327698:IYC327704 JHY327698:JHY327704 JRU327698:JRU327704 KBQ327698:KBQ327704 KLM327698:KLM327704 KVI327698:KVI327704 LFE327698:LFE327704 LPA327698:LPA327704 LYW327698:LYW327704 MIS327698:MIS327704 MSO327698:MSO327704 NCK327698:NCK327704 NMG327698:NMG327704 NWC327698:NWC327704 OFY327698:OFY327704 OPU327698:OPU327704 OZQ327698:OZQ327704 PJM327698:PJM327704 PTI327698:PTI327704 QDE327698:QDE327704 QNA327698:QNA327704 QWW327698:QWW327704 RGS327698:RGS327704 RQO327698:RQO327704 SAK327698:SAK327704 SKG327698:SKG327704 SUC327698:SUC327704 TDY327698:TDY327704 TNU327698:TNU327704 TXQ327698:TXQ327704 UHM327698:UHM327704 URI327698:URI327704 VBE327698:VBE327704 VLA327698:VLA327704 VUW327698:VUW327704 WES327698:WES327704 WOO327698:WOO327704 WYK327698:WYK327704 CJ393234:CJ393240 LY393234:LY393240 VU393234:VU393240 AFQ393234:AFQ393240 APM393234:APM393240 AZI393234:AZI393240 BJE393234:BJE393240 BTA393234:BTA393240 CCW393234:CCW393240 CMS393234:CMS393240 CWO393234:CWO393240 DGK393234:DGK393240 DQG393234:DQG393240 EAC393234:EAC393240 EJY393234:EJY393240 ETU393234:ETU393240 FDQ393234:FDQ393240 FNM393234:FNM393240 FXI393234:FXI393240 GHE393234:GHE393240 GRA393234:GRA393240 HAW393234:HAW393240 HKS393234:HKS393240 HUO393234:HUO393240 IEK393234:IEK393240 IOG393234:IOG393240 IYC393234:IYC393240 JHY393234:JHY393240 JRU393234:JRU393240 KBQ393234:KBQ393240 KLM393234:KLM393240 KVI393234:KVI393240 LFE393234:LFE393240 LPA393234:LPA393240 LYW393234:LYW393240 MIS393234:MIS393240 MSO393234:MSO393240 NCK393234:NCK393240 NMG393234:NMG393240 NWC393234:NWC393240 OFY393234:OFY393240 OPU393234:OPU393240 OZQ393234:OZQ393240 PJM393234:PJM393240 PTI393234:PTI393240 QDE393234:QDE393240 QNA393234:QNA393240 QWW393234:QWW393240 RGS393234:RGS393240 RQO393234:RQO393240 SAK393234:SAK393240 SKG393234:SKG393240 SUC393234:SUC393240 TDY393234:TDY393240 TNU393234:TNU393240 TXQ393234:TXQ393240 UHM393234:UHM393240 URI393234:URI393240 VBE393234:VBE393240 VLA393234:VLA393240 VUW393234:VUW393240 WES393234:WES393240 WOO393234:WOO393240 WYK393234:WYK393240 CJ458770:CJ458776 LY458770:LY458776 VU458770:VU458776 AFQ458770:AFQ458776 APM458770:APM458776 AZI458770:AZI458776 BJE458770:BJE458776 BTA458770:BTA458776 CCW458770:CCW458776 CMS458770:CMS458776 CWO458770:CWO458776 DGK458770:DGK458776 DQG458770:DQG458776 EAC458770:EAC458776 EJY458770:EJY458776 ETU458770:ETU458776 FDQ458770:FDQ458776 FNM458770:FNM458776 FXI458770:FXI458776 GHE458770:GHE458776 GRA458770:GRA458776 HAW458770:HAW458776 HKS458770:HKS458776 HUO458770:HUO458776 IEK458770:IEK458776 IOG458770:IOG458776 IYC458770:IYC458776 JHY458770:JHY458776 JRU458770:JRU458776 KBQ458770:KBQ458776 KLM458770:KLM458776 KVI458770:KVI458776 LFE458770:LFE458776 LPA458770:LPA458776 LYW458770:LYW458776 MIS458770:MIS458776 MSO458770:MSO458776 NCK458770:NCK458776 NMG458770:NMG458776 NWC458770:NWC458776 OFY458770:OFY458776 OPU458770:OPU458776 OZQ458770:OZQ458776 PJM458770:PJM458776 PTI458770:PTI458776 QDE458770:QDE458776 QNA458770:QNA458776 QWW458770:QWW458776 RGS458770:RGS458776 RQO458770:RQO458776 SAK458770:SAK458776 SKG458770:SKG458776 SUC458770:SUC458776 TDY458770:TDY458776 TNU458770:TNU458776 TXQ458770:TXQ458776 UHM458770:UHM458776 URI458770:URI458776 VBE458770:VBE458776 VLA458770:VLA458776 VUW458770:VUW458776 WES458770:WES458776 WOO458770:WOO458776 WYK458770:WYK458776 CJ524306:CJ524312 LY524306:LY524312 VU524306:VU524312 AFQ524306:AFQ524312 APM524306:APM524312 AZI524306:AZI524312 BJE524306:BJE524312 BTA524306:BTA524312 CCW524306:CCW524312 CMS524306:CMS524312 CWO524306:CWO524312 DGK524306:DGK524312 DQG524306:DQG524312 EAC524306:EAC524312 EJY524306:EJY524312 ETU524306:ETU524312 FDQ524306:FDQ524312 FNM524306:FNM524312 FXI524306:FXI524312 GHE524306:GHE524312 GRA524306:GRA524312 HAW524306:HAW524312 HKS524306:HKS524312 HUO524306:HUO524312 IEK524306:IEK524312 IOG524306:IOG524312 IYC524306:IYC524312 JHY524306:JHY524312 JRU524306:JRU524312 KBQ524306:KBQ524312 KLM524306:KLM524312 KVI524306:KVI524312 LFE524306:LFE524312 LPA524306:LPA524312 LYW524306:LYW524312 MIS524306:MIS524312 MSO524306:MSO524312 NCK524306:NCK524312 NMG524306:NMG524312 NWC524306:NWC524312 OFY524306:OFY524312 OPU524306:OPU524312 OZQ524306:OZQ524312 PJM524306:PJM524312 PTI524306:PTI524312 QDE524306:QDE524312 QNA524306:QNA524312 QWW524306:QWW524312 RGS524306:RGS524312 RQO524306:RQO524312 SAK524306:SAK524312 SKG524306:SKG524312 SUC524306:SUC524312 TDY524306:TDY524312 TNU524306:TNU524312 TXQ524306:TXQ524312 UHM524306:UHM524312 URI524306:URI524312 VBE524306:VBE524312 VLA524306:VLA524312 VUW524306:VUW524312 WES524306:WES524312 WOO524306:WOO524312 WYK524306:WYK524312 CJ589842:CJ589848 LY589842:LY589848 VU589842:VU589848 AFQ589842:AFQ589848 APM589842:APM589848 AZI589842:AZI589848 BJE589842:BJE589848 BTA589842:BTA589848 CCW589842:CCW589848 CMS589842:CMS589848 CWO589842:CWO589848 DGK589842:DGK589848 DQG589842:DQG589848 EAC589842:EAC589848 EJY589842:EJY589848 ETU589842:ETU589848 FDQ589842:FDQ589848 FNM589842:FNM589848 FXI589842:FXI589848 GHE589842:GHE589848 GRA589842:GRA589848 HAW589842:HAW589848 HKS589842:HKS589848 HUO589842:HUO589848 IEK589842:IEK589848 IOG589842:IOG589848 IYC589842:IYC589848 JHY589842:JHY589848 JRU589842:JRU589848 KBQ589842:KBQ589848 KLM589842:KLM589848 KVI589842:KVI589848 LFE589842:LFE589848 LPA589842:LPA589848 LYW589842:LYW589848 MIS589842:MIS589848 MSO589842:MSO589848 NCK589842:NCK589848 NMG589842:NMG589848 NWC589842:NWC589848 OFY589842:OFY589848 OPU589842:OPU589848 OZQ589842:OZQ589848 PJM589842:PJM589848 PTI589842:PTI589848 QDE589842:QDE589848 QNA589842:QNA589848 QWW589842:QWW589848 RGS589842:RGS589848 RQO589842:RQO589848 SAK589842:SAK589848 SKG589842:SKG589848 SUC589842:SUC589848 TDY589842:TDY589848 TNU589842:TNU589848 TXQ589842:TXQ589848 UHM589842:UHM589848 URI589842:URI589848 VBE589842:VBE589848 VLA589842:VLA589848 VUW589842:VUW589848 WES589842:WES589848 WOO589842:WOO589848 WYK589842:WYK589848 CJ655378:CJ655384 LY655378:LY655384 VU655378:VU655384 AFQ655378:AFQ655384 APM655378:APM655384 AZI655378:AZI655384 BJE655378:BJE655384 BTA655378:BTA655384 CCW655378:CCW655384 CMS655378:CMS655384 CWO655378:CWO655384 DGK655378:DGK655384 DQG655378:DQG655384 EAC655378:EAC655384 EJY655378:EJY655384 ETU655378:ETU655384 FDQ655378:FDQ655384 FNM655378:FNM655384 FXI655378:FXI655384 GHE655378:GHE655384 GRA655378:GRA655384 HAW655378:HAW655384 HKS655378:HKS655384 HUO655378:HUO655384 IEK655378:IEK655384 IOG655378:IOG655384 IYC655378:IYC655384 JHY655378:JHY655384 JRU655378:JRU655384 KBQ655378:KBQ655384 KLM655378:KLM655384 KVI655378:KVI655384 LFE655378:LFE655384 LPA655378:LPA655384 LYW655378:LYW655384 MIS655378:MIS655384 MSO655378:MSO655384 NCK655378:NCK655384 NMG655378:NMG655384 NWC655378:NWC655384 OFY655378:OFY655384 OPU655378:OPU655384 OZQ655378:OZQ655384 PJM655378:PJM655384 PTI655378:PTI655384 QDE655378:QDE655384 QNA655378:QNA655384 QWW655378:QWW655384 RGS655378:RGS655384 RQO655378:RQO655384 SAK655378:SAK655384 SKG655378:SKG655384 SUC655378:SUC655384 TDY655378:TDY655384 TNU655378:TNU655384 TXQ655378:TXQ655384 UHM655378:UHM655384 URI655378:URI655384 VBE655378:VBE655384 VLA655378:VLA655384 VUW655378:VUW655384 WES655378:WES655384 WOO655378:WOO655384 WYK655378:WYK655384 CJ720914:CJ720920 LY720914:LY720920 VU720914:VU720920 AFQ720914:AFQ720920 APM720914:APM720920 AZI720914:AZI720920 BJE720914:BJE720920 BTA720914:BTA720920 CCW720914:CCW720920 CMS720914:CMS720920 CWO720914:CWO720920 DGK720914:DGK720920 DQG720914:DQG720920 EAC720914:EAC720920 EJY720914:EJY720920 ETU720914:ETU720920 FDQ720914:FDQ720920 FNM720914:FNM720920 FXI720914:FXI720920 GHE720914:GHE720920 GRA720914:GRA720920 HAW720914:HAW720920 HKS720914:HKS720920 HUO720914:HUO720920 IEK720914:IEK720920 IOG720914:IOG720920 IYC720914:IYC720920 JHY720914:JHY720920 JRU720914:JRU720920 KBQ720914:KBQ720920 KLM720914:KLM720920 KVI720914:KVI720920 LFE720914:LFE720920 LPA720914:LPA720920 LYW720914:LYW720920 MIS720914:MIS720920 MSO720914:MSO720920 NCK720914:NCK720920 NMG720914:NMG720920 NWC720914:NWC720920 OFY720914:OFY720920 OPU720914:OPU720920 OZQ720914:OZQ720920 PJM720914:PJM720920 PTI720914:PTI720920 QDE720914:QDE720920 QNA720914:QNA720920 QWW720914:QWW720920 RGS720914:RGS720920 RQO720914:RQO720920 SAK720914:SAK720920 SKG720914:SKG720920 SUC720914:SUC720920 TDY720914:TDY720920 TNU720914:TNU720920 TXQ720914:TXQ720920 UHM720914:UHM720920 URI720914:URI720920 VBE720914:VBE720920 VLA720914:VLA720920 VUW720914:VUW720920 WES720914:WES720920 WOO720914:WOO720920 WYK720914:WYK720920 CJ786450:CJ786456 LY786450:LY786456 VU786450:VU786456 AFQ786450:AFQ786456 APM786450:APM786456 AZI786450:AZI786456 BJE786450:BJE786456 BTA786450:BTA786456 CCW786450:CCW786456 CMS786450:CMS786456 CWO786450:CWO786456 DGK786450:DGK786456 DQG786450:DQG786456 EAC786450:EAC786456 EJY786450:EJY786456 ETU786450:ETU786456 FDQ786450:FDQ786456 FNM786450:FNM786456 FXI786450:FXI786456 GHE786450:GHE786456 GRA786450:GRA786456 HAW786450:HAW786456 HKS786450:HKS786456 HUO786450:HUO786456 IEK786450:IEK786456 IOG786450:IOG786456 IYC786450:IYC786456 JHY786450:JHY786456 JRU786450:JRU786456 KBQ786450:KBQ786456 KLM786450:KLM786456 KVI786450:KVI786456 LFE786450:LFE786456 LPA786450:LPA786456 LYW786450:LYW786456 MIS786450:MIS786456 MSO786450:MSO786456 NCK786450:NCK786456 NMG786450:NMG786456 NWC786450:NWC786456 OFY786450:OFY786456 OPU786450:OPU786456 OZQ786450:OZQ786456 PJM786450:PJM786456 PTI786450:PTI786456 QDE786450:QDE786456 QNA786450:QNA786456 QWW786450:QWW786456 RGS786450:RGS786456 RQO786450:RQO786456 SAK786450:SAK786456 SKG786450:SKG786456 SUC786450:SUC786456 TDY786450:TDY786456 TNU786450:TNU786456 TXQ786450:TXQ786456 UHM786450:UHM786456 URI786450:URI786456 VBE786450:VBE786456 VLA786450:VLA786456 VUW786450:VUW786456 WES786450:WES786456 WOO786450:WOO786456 WYK786450:WYK786456 CJ851986:CJ851992 LY851986:LY851992 VU851986:VU851992 AFQ851986:AFQ851992 APM851986:APM851992 AZI851986:AZI851992 BJE851986:BJE851992 BTA851986:BTA851992 CCW851986:CCW851992 CMS851986:CMS851992 CWO851986:CWO851992 DGK851986:DGK851992 DQG851986:DQG851992 EAC851986:EAC851992 EJY851986:EJY851992 ETU851986:ETU851992 FDQ851986:FDQ851992 FNM851986:FNM851992 FXI851986:FXI851992 GHE851986:GHE851992 GRA851986:GRA851992 HAW851986:HAW851992 HKS851986:HKS851992 HUO851986:HUO851992 IEK851986:IEK851992 IOG851986:IOG851992 IYC851986:IYC851992 JHY851986:JHY851992 JRU851986:JRU851992 KBQ851986:KBQ851992 KLM851986:KLM851992 KVI851986:KVI851992 LFE851986:LFE851992 LPA851986:LPA851992 LYW851986:LYW851992 MIS851986:MIS851992 MSO851986:MSO851992 NCK851986:NCK851992 NMG851986:NMG851992 NWC851986:NWC851992 OFY851986:OFY851992 OPU851986:OPU851992 OZQ851986:OZQ851992 PJM851986:PJM851992 PTI851986:PTI851992 QDE851986:QDE851992 QNA851986:QNA851992 QWW851986:QWW851992 RGS851986:RGS851992 RQO851986:RQO851992 SAK851986:SAK851992 SKG851986:SKG851992 SUC851986:SUC851992 TDY851986:TDY851992 TNU851986:TNU851992 TXQ851986:TXQ851992 UHM851986:UHM851992 URI851986:URI851992 VBE851986:VBE851992 VLA851986:VLA851992 VUW851986:VUW851992 WES851986:WES851992 WOO851986:WOO851992 WYK851986:WYK851992 CJ917522:CJ917528 LY917522:LY917528 VU917522:VU917528 AFQ917522:AFQ917528 APM917522:APM917528 AZI917522:AZI917528 BJE917522:BJE917528 BTA917522:BTA917528 CCW917522:CCW917528 CMS917522:CMS917528 CWO917522:CWO917528 DGK917522:DGK917528 DQG917522:DQG917528 EAC917522:EAC917528 EJY917522:EJY917528 ETU917522:ETU917528 FDQ917522:FDQ917528 FNM917522:FNM917528 FXI917522:FXI917528 GHE917522:GHE917528 GRA917522:GRA917528 HAW917522:HAW917528 HKS917522:HKS917528 HUO917522:HUO917528 IEK917522:IEK917528 IOG917522:IOG917528 IYC917522:IYC917528 JHY917522:JHY917528 JRU917522:JRU917528 KBQ917522:KBQ917528 KLM917522:KLM917528 KVI917522:KVI917528 LFE917522:LFE917528 LPA917522:LPA917528 LYW917522:LYW917528 MIS917522:MIS917528 MSO917522:MSO917528 NCK917522:NCK917528 NMG917522:NMG917528 NWC917522:NWC917528 OFY917522:OFY917528 OPU917522:OPU917528 OZQ917522:OZQ917528 PJM917522:PJM917528 PTI917522:PTI917528 QDE917522:QDE917528 QNA917522:QNA917528 QWW917522:QWW917528 RGS917522:RGS917528 RQO917522:RQO917528 SAK917522:SAK917528 SKG917522:SKG917528 SUC917522:SUC917528 TDY917522:TDY917528 TNU917522:TNU917528 TXQ917522:TXQ917528 UHM917522:UHM917528 URI917522:URI917528 VBE917522:VBE917528 VLA917522:VLA917528 VUW917522:VUW917528 WES917522:WES917528 WOO917522:WOO917528 WYK917522:WYK917528 CJ983058:CJ983064 LY983058:LY983064 VU983058:VU983064 AFQ983058:AFQ983064 APM983058:APM983064 AZI983058:AZI983064 BJE983058:BJE983064 BTA983058:BTA983064 CCW983058:CCW983064 CMS983058:CMS983064 CWO983058:CWO983064 DGK983058:DGK983064 DQG983058:DQG983064 EAC983058:EAC983064 EJY983058:EJY983064 ETU983058:ETU983064 FDQ983058:FDQ983064 FNM983058:FNM983064 FXI983058:FXI983064 GHE983058:GHE983064 GRA983058:GRA983064 HAW983058:HAW983064 HKS983058:HKS983064 HUO983058:HUO983064 IEK983058:IEK983064 IOG983058:IOG983064 IYC983058:IYC983064 JHY983058:JHY983064 JRU983058:JRU983064 KBQ983058:KBQ983064 KLM983058:KLM983064 KVI983058:KVI983064 LFE983058:LFE983064 LPA983058:LPA983064 LYW983058:LYW983064 MIS983058:MIS983064 MSO983058:MSO983064 NCK983058:NCK983064 NMG983058:NMG983064 NWC983058:NWC983064 OFY983058:OFY983064 OPU983058:OPU983064 OZQ983058:OZQ983064 PJM983058:PJM983064 PTI983058:PTI983064 QDE983058:QDE983064 QNA983058:QNA983064 QWW983058:QWW983064 RGS983058:RGS983064 RQO983058:RQO983064 SAK983058:SAK983064 SKG983058:SKG983064 SUC983058:SUC983064 TDY983058:TDY983064 TNU983058:TNU983064 TXQ983058:TXQ983064 UHM983058:UHM983064 URI983058:URI983064 VBE983058:VBE983064 VLA983058:VLA983064 VUW983058:VUW983064 WES983058:WES983064 WOO983058:WOO983064 WYR28:WYR29 MF28:MF29 WB28:WB29 AFX28:AFX29 APT28:APT29 AZP28:AZP29 BJL28:BJL29 BTH28:BTH29 CDD28:CDD29 CMZ28:CMZ29 CWV28:CWV29 DGR28:DGR29 DQN28:DQN29 EAJ28:EAJ29 EKF28:EKF29 EUB28:EUB29 FDX28:FDX29 FNT28:FNT29 FXP28:FXP29 GHL28:GHL29 GRH28:GRH29 HBD28:HBD29 HKZ28:HKZ29 HUV28:HUV29 IER28:IER29 ION28:ION29 IYJ28:IYJ29 JIF28:JIF29 JSB28:JSB29 KBX28:KBX29 KLT28:KLT29 KVP28:KVP29 LFL28:LFL29 LPH28:LPH29 LZD28:LZD29 MIZ28:MIZ29 MSV28:MSV29 NCR28:NCR29 NMN28:NMN29 NWJ28:NWJ29 OGF28:OGF29 OQB28:OQB29 OZX28:OZX29 PJT28:PJT29 PTP28:PTP29 QDL28:QDL29 QNH28:QNH29 QXD28:QXD29 RGZ28:RGZ29 RQV28:RQV29 SAR28:SAR29 SKN28:SKN29 SUJ28:SUJ29 TEF28:TEF29 TOB28:TOB29 TXX28:TXX29 UHT28:UHT29 URP28:URP29 VBL28:VBL29 VLH28:VLH29 VVD28:VVD29 WEZ28:WEZ29 WOV28:WOV29" xr:uid="{00000000-0002-0000-1900-000003000000}">
      <formula1>900</formula1>
    </dataValidation>
    <dataValidation type="list" allowBlank="1" showInputMessage="1" errorTitle="Ошибка" error="Выберите значение из списка" prompt="Выберите значение из списка" sqref="WXV983064 LJ24 VF24 AFB24 AOX24 AYT24 BIP24 BSL24 CCH24 CMD24 CVZ24 DFV24 DPR24 DZN24 EJJ24 ETF24 FDB24 FMX24 FWT24 GGP24 GQL24 HAH24 HKD24 HTZ24 IDV24 INR24 IXN24 JHJ24 JRF24 KBB24 KKX24 KUT24 LEP24 LOL24 LYH24 MID24 MRZ24 NBV24 NLR24 NVN24 OFJ24 OPF24 OZB24 PIX24 PST24 QCP24 QML24 QWH24 RGD24 RPZ24 RZV24 SJR24 STN24 TDJ24 TNF24 TXB24 UGX24 UQT24 VAP24 VKL24 VUH24 WED24 WNZ24 WXV24 M65560 LJ65560 VF65560 AFB65560 AOX65560 AYT65560 BIP65560 BSL65560 CCH65560 CMD65560 CVZ65560 DFV65560 DPR65560 DZN65560 EJJ65560 ETF65560 FDB65560 FMX65560 FWT65560 GGP65560 GQL65560 HAH65560 HKD65560 HTZ65560 IDV65560 INR65560 IXN65560 JHJ65560 JRF65560 KBB65560 KKX65560 KUT65560 LEP65560 LOL65560 LYH65560 MID65560 MRZ65560 NBV65560 NLR65560 NVN65560 OFJ65560 OPF65560 OZB65560 PIX65560 PST65560 QCP65560 QML65560 QWH65560 RGD65560 RPZ65560 RZV65560 SJR65560 STN65560 TDJ65560 TNF65560 TXB65560 UGX65560 UQT65560 VAP65560 VKL65560 VUH65560 WED65560 WNZ65560 WXV65560 M131096 LJ131096 VF131096 AFB131096 AOX131096 AYT131096 BIP131096 BSL131096 CCH131096 CMD131096 CVZ131096 DFV131096 DPR131096 DZN131096 EJJ131096 ETF131096 FDB131096 FMX131096 FWT131096 GGP131096 GQL131096 HAH131096 HKD131096 HTZ131096 IDV131096 INR131096 IXN131096 JHJ131096 JRF131096 KBB131096 KKX131096 KUT131096 LEP131096 LOL131096 LYH131096 MID131096 MRZ131096 NBV131096 NLR131096 NVN131096 OFJ131096 OPF131096 OZB131096 PIX131096 PST131096 QCP131096 QML131096 QWH131096 RGD131096 RPZ131096 RZV131096 SJR131096 STN131096 TDJ131096 TNF131096 TXB131096 UGX131096 UQT131096 VAP131096 VKL131096 VUH131096 WED131096 WNZ131096 WXV131096 M196632 LJ196632 VF196632 AFB196632 AOX196632 AYT196632 BIP196632 BSL196632 CCH196632 CMD196632 CVZ196632 DFV196632 DPR196632 DZN196632 EJJ196632 ETF196632 FDB196632 FMX196632 FWT196632 GGP196632 GQL196632 HAH196632 HKD196632 HTZ196632 IDV196632 INR196632 IXN196632 JHJ196632 JRF196632 KBB196632 KKX196632 KUT196632 LEP196632 LOL196632 LYH196632 MID196632 MRZ196632 NBV196632 NLR196632 NVN196632 OFJ196632 OPF196632 OZB196632 PIX196632 PST196632 QCP196632 QML196632 QWH196632 RGD196632 RPZ196632 RZV196632 SJR196632 STN196632 TDJ196632 TNF196632 TXB196632 UGX196632 UQT196632 VAP196632 VKL196632 VUH196632 WED196632 WNZ196632 WXV196632 M262168 LJ262168 VF262168 AFB262168 AOX262168 AYT262168 BIP262168 BSL262168 CCH262168 CMD262168 CVZ262168 DFV262168 DPR262168 DZN262168 EJJ262168 ETF262168 FDB262168 FMX262168 FWT262168 GGP262168 GQL262168 HAH262168 HKD262168 HTZ262168 IDV262168 INR262168 IXN262168 JHJ262168 JRF262168 KBB262168 KKX262168 KUT262168 LEP262168 LOL262168 LYH262168 MID262168 MRZ262168 NBV262168 NLR262168 NVN262168 OFJ262168 OPF262168 OZB262168 PIX262168 PST262168 QCP262168 QML262168 QWH262168 RGD262168 RPZ262168 RZV262168 SJR262168 STN262168 TDJ262168 TNF262168 TXB262168 UGX262168 UQT262168 VAP262168 VKL262168 VUH262168 WED262168 WNZ262168 WXV262168 M327704 LJ327704 VF327704 AFB327704 AOX327704 AYT327704 BIP327704 BSL327704 CCH327704 CMD327704 CVZ327704 DFV327704 DPR327704 DZN327704 EJJ327704 ETF327704 FDB327704 FMX327704 FWT327704 GGP327704 GQL327704 HAH327704 HKD327704 HTZ327704 IDV327704 INR327704 IXN327704 JHJ327704 JRF327704 KBB327704 KKX327704 KUT327704 LEP327704 LOL327704 LYH327704 MID327704 MRZ327704 NBV327704 NLR327704 NVN327704 OFJ327704 OPF327704 OZB327704 PIX327704 PST327704 QCP327704 QML327704 QWH327704 RGD327704 RPZ327704 RZV327704 SJR327704 STN327704 TDJ327704 TNF327704 TXB327704 UGX327704 UQT327704 VAP327704 VKL327704 VUH327704 WED327704 WNZ327704 WXV327704 M393240 LJ393240 VF393240 AFB393240 AOX393240 AYT393240 BIP393240 BSL393240 CCH393240 CMD393240 CVZ393240 DFV393240 DPR393240 DZN393240 EJJ393240 ETF393240 FDB393240 FMX393240 FWT393240 GGP393240 GQL393240 HAH393240 HKD393240 HTZ393240 IDV393240 INR393240 IXN393240 JHJ393240 JRF393240 KBB393240 KKX393240 KUT393240 LEP393240 LOL393240 LYH393240 MID393240 MRZ393240 NBV393240 NLR393240 NVN393240 OFJ393240 OPF393240 OZB393240 PIX393240 PST393240 QCP393240 QML393240 QWH393240 RGD393240 RPZ393240 RZV393240 SJR393240 STN393240 TDJ393240 TNF393240 TXB393240 UGX393240 UQT393240 VAP393240 VKL393240 VUH393240 WED393240 WNZ393240 WXV393240 M458776 LJ458776 VF458776 AFB458776 AOX458776 AYT458776 BIP458776 BSL458776 CCH458776 CMD458776 CVZ458776 DFV458776 DPR458776 DZN458776 EJJ458776 ETF458776 FDB458776 FMX458776 FWT458776 GGP458776 GQL458776 HAH458776 HKD458776 HTZ458776 IDV458776 INR458776 IXN458776 JHJ458776 JRF458776 KBB458776 KKX458776 KUT458776 LEP458776 LOL458776 LYH458776 MID458776 MRZ458776 NBV458776 NLR458776 NVN458776 OFJ458776 OPF458776 OZB458776 PIX458776 PST458776 QCP458776 QML458776 QWH458776 RGD458776 RPZ458776 RZV458776 SJR458776 STN458776 TDJ458776 TNF458776 TXB458776 UGX458776 UQT458776 VAP458776 VKL458776 VUH458776 WED458776 WNZ458776 WXV458776 M524312 LJ524312 VF524312 AFB524312 AOX524312 AYT524312 BIP524312 BSL524312 CCH524312 CMD524312 CVZ524312 DFV524312 DPR524312 DZN524312 EJJ524312 ETF524312 FDB524312 FMX524312 FWT524312 GGP524312 GQL524312 HAH524312 HKD524312 HTZ524312 IDV524312 INR524312 IXN524312 JHJ524312 JRF524312 KBB524312 KKX524312 KUT524312 LEP524312 LOL524312 LYH524312 MID524312 MRZ524312 NBV524312 NLR524312 NVN524312 OFJ524312 OPF524312 OZB524312 PIX524312 PST524312 QCP524312 QML524312 QWH524312 RGD524312 RPZ524312 RZV524312 SJR524312 STN524312 TDJ524312 TNF524312 TXB524312 UGX524312 UQT524312 VAP524312 VKL524312 VUH524312 WED524312 WNZ524312 WXV524312 M589848 LJ589848 VF589848 AFB589848 AOX589848 AYT589848 BIP589848 BSL589848 CCH589848 CMD589848 CVZ589848 DFV589848 DPR589848 DZN589848 EJJ589848 ETF589848 FDB589848 FMX589848 FWT589848 GGP589848 GQL589848 HAH589848 HKD589848 HTZ589848 IDV589848 INR589848 IXN589848 JHJ589848 JRF589848 KBB589848 KKX589848 KUT589848 LEP589848 LOL589848 LYH589848 MID589848 MRZ589848 NBV589848 NLR589848 NVN589848 OFJ589848 OPF589848 OZB589848 PIX589848 PST589848 QCP589848 QML589848 QWH589848 RGD589848 RPZ589848 RZV589848 SJR589848 STN589848 TDJ589848 TNF589848 TXB589848 UGX589848 UQT589848 VAP589848 VKL589848 VUH589848 WED589848 WNZ589848 WXV589848 M655384 LJ655384 VF655384 AFB655384 AOX655384 AYT655384 BIP655384 BSL655384 CCH655384 CMD655384 CVZ655384 DFV655384 DPR655384 DZN655384 EJJ655384 ETF655384 FDB655384 FMX655384 FWT655384 GGP655384 GQL655384 HAH655384 HKD655384 HTZ655384 IDV655384 INR655384 IXN655384 JHJ655384 JRF655384 KBB655384 KKX655384 KUT655384 LEP655384 LOL655384 LYH655384 MID655384 MRZ655384 NBV655384 NLR655384 NVN655384 OFJ655384 OPF655384 OZB655384 PIX655384 PST655384 QCP655384 QML655384 QWH655384 RGD655384 RPZ655384 RZV655384 SJR655384 STN655384 TDJ655384 TNF655384 TXB655384 UGX655384 UQT655384 VAP655384 VKL655384 VUH655384 WED655384 WNZ655384 WXV655384 M720920 LJ720920 VF720920 AFB720920 AOX720920 AYT720920 BIP720920 BSL720920 CCH720920 CMD720920 CVZ720920 DFV720920 DPR720920 DZN720920 EJJ720920 ETF720920 FDB720920 FMX720920 FWT720920 GGP720920 GQL720920 HAH720920 HKD720920 HTZ720920 IDV720920 INR720920 IXN720920 JHJ720920 JRF720920 KBB720920 KKX720920 KUT720920 LEP720920 LOL720920 LYH720920 MID720920 MRZ720920 NBV720920 NLR720920 NVN720920 OFJ720920 OPF720920 OZB720920 PIX720920 PST720920 QCP720920 QML720920 QWH720920 RGD720920 RPZ720920 RZV720920 SJR720920 STN720920 TDJ720920 TNF720920 TXB720920 UGX720920 UQT720920 VAP720920 VKL720920 VUH720920 WED720920 WNZ720920 WXV720920 M786456 LJ786456 VF786456 AFB786456 AOX786456 AYT786456 BIP786456 BSL786456 CCH786456 CMD786456 CVZ786456 DFV786456 DPR786456 DZN786456 EJJ786456 ETF786456 FDB786456 FMX786456 FWT786456 GGP786456 GQL786456 HAH786456 HKD786456 HTZ786456 IDV786456 INR786456 IXN786456 JHJ786456 JRF786456 KBB786456 KKX786456 KUT786456 LEP786456 LOL786456 LYH786456 MID786456 MRZ786456 NBV786456 NLR786456 NVN786456 OFJ786456 OPF786456 OZB786456 PIX786456 PST786456 QCP786456 QML786456 QWH786456 RGD786456 RPZ786456 RZV786456 SJR786456 STN786456 TDJ786456 TNF786456 TXB786456 UGX786456 UQT786456 VAP786456 VKL786456 VUH786456 WED786456 WNZ786456 WXV786456 M851992 LJ851992 VF851992 AFB851992 AOX851992 AYT851992 BIP851992 BSL851992 CCH851992 CMD851992 CVZ851992 DFV851992 DPR851992 DZN851992 EJJ851992 ETF851992 FDB851992 FMX851992 FWT851992 GGP851992 GQL851992 HAH851992 HKD851992 HTZ851992 IDV851992 INR851992 IXN851992 JHJ851992 JRF851992 KBB851992 KKX851992 KUT851992 LEP851992 LOL851992 LYH851992 MID851992 MRZ851992 NBV851992 NLR851992 NVN851992 OFJ851992 OPF851992 OZB851992 PIX851992 PST851992 QCP851992 QML851992 QWH851992 RGD851992 RPZ851992 RZV851992 SJR851992 STN851992 TDJ851992 TNF851992 TXB851992 UGX851992 UQT851992 VAP851992 VKL851992 VUH851992 WED851992 WNZ851992 WXV851992 M917528 LJ917528 VF917528 AFB917528 AOX917528 AYT917528 BIP917528 BSL917528 CCH917528 CMD917528 CVZ917528 DFV917528 DPR917528 DZN917528 EJJ917528 ETF917528 FDB917528 FMX917528 FWT917528 GGP917528 GQL917528 HAH917528 HKD917528 HTZ917528 IDV917528 INR917528 IXN917528 JHJ917528 JRF917528 KBB917528 KKX917528 KUT917528 LEP917528 LOL917528 LYH917528 MID917528 MRZ917528 NBV917528 NLR917528 NVN917528 OFJ917528 OPF917528 OZB917528 PIX917528 PST917528 QCP917528 QML917528 QWH917528 RGD917528 RPZ917528 RZV917528 SJR917528 STN917528 TDJ917528 TNF917528 TXB917528 UGX917528 UQT917528 VAP917528 VKL917528 VUH917528 WED917528 WNZ917528 WXV917528 M983064 LJ983064 VF983064 AFB983064 AOX983064 AYT983064 BIP983064 BSL983064 CCH983064 CMD983064 CVZ983064 DFV983064 DPR983064 DZN983064 EJJ983064 ETF983064 FDB983064 FMX983064 FWT983064 GGP983064 GQL983064 HAH983064 HKD983064 HTZ983064 IDV983064 INR983064 IXN983064 JHJ983064 JRF983064 KBB983064 KKX983064 KUT983064 LEP983064 LOL983064 LYH983064 MID983064 MRZ983064 NBV983064 NLR983064 NVN983064 OFJ983064 OPF983064 OZB983064 PIX983064 PST983064 QCP983064 QML983064 QWH983064 RGD983064 RPZ983064 RZV983064 SJR983064 STN983064 TDJ983064 TNF983064 TXB983064 UGX983064 UQT983064 VAP983064 VKL983064 VUH983064 WED983064 WNZ983064 WOG29 WYC29 LQ29 VM29 AFI29 APE29 AZA29 BIW29 BSS29 CCO29 CMK29 CWG29 DGC29 DPY29 DZU29 EJQ29 ETM29 FDI29 FNE29 FXA29 GGW29 GQS29 HAO29 HKK29 HUG29 IEC29 INY29 IXU29 JHQ29 JRM29 KBI29 KLE29 KVA29 LEW29 LOS29 LYO29 MIK29 MSG29 NCC29 NLY29 NVU29 OFQ29 OPM29 OZI29 PJE29 PTA29 QCW29 QMS29 QWO29 RGK29 RQG29 SAC29 SJY29 STU29 TDQ29 TNM29 TXI29 UHE29 URA29 VAW29 VKS29 VUO29 WEK29"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LV24 VR24 W65560:W65561 LT65560:LT65561 VP65560:VP65561 AFL65560:AFL65561 APH65560:APH65561 AZD65560:AZD65561 BIZ65560:BIZ65561 BSV65560:BSV65561 CCR65560:CCR65561 CMN65560:CMN65561 CWJ65560:CWJ65561 DGF65560:DGF65561 DQB65560:DQB65561 DZX65560:DZX65561 EJT65560:EJT65561 ETP65560:ETP65561 FDL65560:FDL65561 FNH65560:FNH65561 FXD65560:FXD65561 GGZ65560:GGZ65561 GQV65560:GQV65561 HAR65560:HAR65561 HKN65560:HKN65561 HUJ65560:HUJ65561 IEF65560:IEF65561 IOB65560:IOB65561 IXX65560:IXX65561 JHT65560:JHT65561 JRP65560:JRP65561 KBL65560:KBL65561 KLH65560:KLH65561 KVD65560:KVD65561 LEZ65560:LEZ65561 LOV65560:LOV65561 LYR65560:LYR65561 MIN65560:MIN65561 MSJ65560:MSJ65561 NCF65560:NCF65561 NMB65560:NMB65561 NVX65560:NVX65561 OFT65560:OFT65561 OPP65560:OPP65561 OZL65560:OZL65561 PJH65560:PJH65561 PTD65560:PTD65561 QCZ65560:QCZ65561 QMV65560:QMV65561 QWR65560:QWR65561 RGN65560:RGN65561 RQJ65560:RQJ65561 SAF65560:SAF65561 SKB65560:SKB65561 STX65560:STX65561 TDT65560:TDT65561 TNP65560:TNP65561 TXL65560:TXL65561 UHH65560:UHH65561 URD65560:URD65561 VAZ65560:VAZ65561 VKV65560:VKV65561 VUR65560:VUR65561 WEN65560:WEN65561 WOJ65560:WOJ65561 WYF65560:WYF65561 W131096:W131097 LT131096:LT131097 VP131096:VP131097 AFL131096:AFL131097 APH131096:APH131097 AZD131096:AZD131097 BIZ131096:BIZ131097 BSV131096:BSV131097 CCR131096:CCR131097 CMN131096:CMN131097 CWJ131096:CWJ131097 DGF131096:DGF131097 DQB131096:DQB131097 DZX131096:DZX131097 EJT131096:EJT131097 ETP131096:ETP131097 FDL131096:FDL131097 FNH131096:FNH131097 FXD131096:FXD131097 GGZ131096:GGZ131097 GQV131096:GQV131097 HAR131096:HAR131097 HKN131096:HKN131097 HUJ131096:HUJ131097 IEF131096:IEF131097 IOB131096:IOB131097 IXX131096:IXX131097 JHT131096:JHT131097 JRP131096:JRP131097 KBL131096:KBL131097 KLH131096:KLH131097 KVD131096:KVD131097 LEZ131096:LEZ131097 LOV131096:LOV131097 LYR131096:LYR131097 MIN131096:MIN131097 MSJ131096:MSJ131097 NCF131096:NCF131097 NMB131096:NMB131097 NVX131096:NVX131097 OFT131096:OFT131097 OPP131096:OPP131097 OZL131096:OZL131097 PJH131096:PJH131097 PTD131096:PTD131097 QCZ131096:QCZ131097 QMV131096:QMV131097 QWR131096:QWR131097 RGN131096:RGN131097 RQJ131096:RQJ131097 SAF131096:SAF131097 SKB131096:SKB131097 STX131096:STX131097 TDT131096:TDT131097 TNP131096:TNP131097 TXL131096:TXL131097 UHH131096:UHH131097 URD131096:URD131097 VAZ131096:VAZ131097 VKV131096:VKV131097 VUR131096:VUR131097 WEN131096:WEN131097 WOJ131096:WOJ131097 WYF131096:WYF131097 W196632:W196633 LT196632:LT196633 VP196632:VP196633 AFL196632:AFL196633 APH196632:APH196633 AZD196632:AZD196633 BIZ196632:BIZ196633 BSV196632:BSV196633 CCR196632:CCR196633 CMN196632:CMN196633 CWJ196632:CWJ196633 DGF196632:DGF196633 DQB196632:DQB196633 DZX196632:DZX196633 EJT196632:EJT196633 ETP196632:ETP196633 FDL196632:FDL196633 FNH196632:FNH196633 FXD196632:FXD196633 GGZ196632:GGZ196633 GQV196632:GQV196633 HAR196632:HAR196633 HKN196632:HKN196633 HUJ196632:HUJ196633 IEF196632:IEF196633 IOB196632:IOB196633 IXX196632:IXX196633 JHT196632:JHT196633 JRP196632:JRP196633 KBL196632:KBL196633 KLH196632:KLH196633 KVD196632:KVD196633 LEZ196632:LEZ196633 LOV196632:LOV196633 LYR196632:LYR196633 MIN196632:MIN196633 MSJ196632:MSJ196633 NCF196632:NCF196633 NMB196632:NMB196633 NVX196632:NVX196633 OFT196632:OFT196633 OPP196632:OPP196633 OZL196632:OZL196633 PJH196632:PJH196633 PTD196632:PTD196633 QCZ196632:QCZ196633 QMV196632:QMV196633 QWR196632:QWR196633 RGN196632:RGN196633 RQJ196632:RQJ196633 SAF196632:SAF196633 SKB196632:SKB196633 STX196632:STX196633 TDT196632:TDT196633 TNP196632:TNP196633 TXL196632:TXL196633 UHH196632:UHH196633 URD196632:URD196633 VAZ196632:VAZ196633 VKV196632:VKV196633 VUR196632:VUR196633 WEN196632:WEN196633 WOJ196632:WOJ196633 WYF196632:WYF196633 W262168:W262169 LT262168:LT262169 VP262168:VP262169 AFL262168:AFL262169 APH262168:APH262169 AZD262168:AZD262169 BIZ262168:BIZ262169 BSV262168:BSV262169 CCR262168:CCR262169 CMN262168:CMN262169 CWJ262168:CWJ262169 DGF262168:DGF262169 DQB262168:DQB262169 DZX262168:DZX262169 EJT262168:EJT262169 ETP262168:ETP262169 FDL262168:FDL262169 FNH262168:FNH262169 FXD262168:FXD262169 GGZ262168:GGZ262169 GQV262168:GQV262169 HAR262168:HAR262169 HKN262168:HKN262169 HUJ262168:HUJ262169 IEF262168:IEF262169 IOB262168:IOB262169 IXX262168:IXX262169 JHT262168:JHT262169 JRP262168:JRP262169 KBL262168:KBL262169 KLH262168:KLH262169 KVD262168:KVD262169 LEZ262168:LEZ262169 LOV262168:LOV262169 LYR262168:LYR262169 MIN262168:MIN262169 MSJ262168:MSJ262169 NCF262168:NCF262169 NMB262168:NMB262169 NVX262168:NVX262169 OFT262168:OFT262169 OPP262168:OPP262169 OZL262168:OZL262169 PJH262168:PJH262169 PTD262168:PTD262169 QCZ262168:QCZ262169 QMV262168:QMV262169 QWR262168:QWR262169 RGN262168:RGN262169 RQJ262168:RQJ262169 SAF262168:SAF262169 SKB262168:SKB262169 STX262168:STX262169 TDT262168:TDT262169 TNP262168:TNP262169 TXL262168:TXL262169 UHH262168:UHH262169 URD262168:URD262169 VAZ262168:VAZ262169 VKV262168:VKV262169 VUR262168:VUR262169 WEN262168:WEN262169 WOJ262168:WOJ262169 WYF262168:WYF262169 W327704:W327705 LT327704:LT327705 VP327704:VP327705 AFL327704:AFL327705 APH327704:APH327705 AZD327704:AZD327705 BIZ327704:BIZ327705 BSV327704:BSV327705 CCR327704:CCR327705 CMN327704:CMN327705 CWJ327704:CWJ327705 DGF327704:DGF327705 DQB327704:DQB327705 DZX327704:DZX327705 EJT327704:EJT327705 ETP327704:ETP327705 FDL327704:FDL327705 FNH327704:FNH327705 FXD327704:FXD327705 GGZ327704:GGZ327705 GQV327704:GQV327705 HAR327704:HAR327705 HKN327704:HKN327705 HUJ327704:HUJ327705 IEF327704:IEF327705 IOB327704:IOB327705 IXX327704:IXX327705 JHT327704:JHT327705 JRP327704:JRP327705 KBL327704:KBL327705 KLH327704:KLH327705 KVD327704:KVD327705 LEZ327704:LEZ327705 LOV327704:LOV327705 LYR327704:LYR327705 MIN327704:MIN327705 MSJ327704:MSJ327705 NCF327704:NCF327705 NMB327704:NMB327705 NVX327704:NVX327705 OFT327704:OFT327705 OPP327704:OPP327705 OZL327704:OZL327705 PJH327704:PJH327705 PTD327704:PTD327705 QCZ327704:QCZ327705 QMV327704:QMV327705 QWR327704:QWR327705 RGN327704:RGN327705 RQJ327704:RQJ327705 SAF327704:SAF327705 SKB327704:SKB327705 STX327704:STX327705 TDT327704:TDT327705 TNP327704:TNP327705 TXL327704:TXL327705 UHH327704:UHH327705 URD327704:URD327705 VAZ327704:VAZ327705 VKV327704:VKV327705 VUR327704:VUR327705 WEN327704:WEN327705 WOJ327704:WOJ327705 WYF327704:WYF327705 W393240:W393241 LT393240:LT393241 VP393240:VP393241 AFL393240:AFL393241 APH393240:APH393241 AZD393240:AZD393241 BIZ393240:BIZ393241 BSV393240:BSV393241 CCR393240:CCR393241 CMN393240:CMN393241 CWJ393240:CWJ393241 DGF393240:DGF393241 DQB393240:DQB393241 DZX393240:DZX393241 EJT393240:EJT393241 ETP393240:ETP393241 FDL393240:FDL393241 FNH393240:FNH393241 FXD393240:FXD393241 GGZ393240:GGZ393241 GQV393240:GQV393241 HAR393240:HAR393241 HKN393240:HKN393241 HUJ393240:HUJ393241 IEF393240:IEF393241 IOB393240:IOB393241 IXX393240:IXX393241 JHT393240:JHT393241 JRP393240:JRP393241 KBL393240:KBL393241 KLH393240:KLH393241 KVD393240:KVD393241 LEZ393240:LEZ393241 LOV393240:LOV393241 LYR393240:LYR393241 MIN393240:MIN393241 MSJ393240:MSJ393241 NCF393240:NCF393241 NMB393240:NMB393241 NVX393240:NVX393241 OFT393240:OFT393241 OPP393240:OPP393241 OZL393240:OZL393241 PJH393240:PJH393241 PTD393240:PTD393241 QCZ393240:QCZ393241 QMV393240:QMV393241 QWR393240:QWR393241 RGN393240:RGN393241 RQJ393240:RQJ393241 SAF393240:SAF393241 SKB393240:SKB393241 STX393240:STX393241 TDT393240:TDT393241 TNP393240:TNP393241 TXL393240:TXL393241 UHH393240:UHH393241 URD393240:URD393241 VAZ393240:VAZ393241 VKV393240:VKV393241 VUR393240:VUR393241 WEN393240:WEN393241 WOJ393240:WOJ393241 WYF393240:WYF393241 W458776:W458777 LT458776:LT458777 VP458776:VP458777 AFL458776:AFL458777 APH458776:APH458777 AZD458776:AZD458777 BIZ458776:BIZ458777 BSV458776:BSV458777 CCR458776:CCR458777 CMN458776:CMN458777 CWJ458776:CWJ458777 DGF458776:DGF458777 DQB458776:DQB458777 DZX458776:DZX458777 EJT458776:EJT458777 ETP458776:ETP458777 FDL458776:FDL458777 FNH458776:FNH458777 FXD458776:FXD458777 GGZ458776:GGZ458777 GQV458776:GQV458777 HAR458776:HAR458777 HKN458776:HKN458777 HUJ458776:HUJ458777 IEF458776:IEF458777 IOB458776:IOB458777 IXX458776:IXX458777 JHT458776:JHT458777 JRP458776:JRP458777 KBL458776:KBL458777 KLH458776:KLH458777 KVD458776:KVD458777 LEZ458776:LEZ458777 LOV458776:LOV458777 LYR458776:LYR458777 MIN458776:MIN458777 MSJ458776:MSJ458777 NCF458776:NCF458777 NMB458776:NMB458777 NVX458776:NVX458777 OFT458776:OFT458777 OPP458776:OPP458777 OZL458776:OZL458777 PJH458776:PJH458777 PTD458776:PTD458777 QCZ458776:QCZ458777 QMV458776:QMV458777 QWR458776:QWR458777 RGN458776:RGN458777 RQJ458776:RQJ458777 SAF458776:SAF458777 SKB458776:SKB458777 STX458776:STX458777 TDT458776:TDT458777 TNP458776:TNP458777 TXL458776:TXL458777 UHH458776:UHH458777 URD458776:URD458777 VAZ458776:VAZ458777 VKV458776:VKV458777 VUR458776:VUR458777 WEN458776:WEN458777 WOJ458776:WOJ458777 WYF458776:WYF458777 W524312:W524313 LT524312:LT524313 VP524312:VP524313 AFL524312:AFL524313 APH524312:APH524313 AZD524312:AZD524313 BIZ524312:BIZ524313 BSV524312:BSV524313 CCR524312:CCR524313 CMN524312:CMN524313 CWJ524312:CWJ524313 DGF524312:DGF524313 DQB524312:DQB524313 DZX524312:DZX524313 EJT524312:EJT524313 ETP524312:ETP524313 FDL524312:FDL524313 FNH524312:FNH524313 FXD524312:FXD524313 GGZ524312:GGZ524313 GQV524312:GQV524313 HAR524312:HAR524313 HKN524312:HKN524313 HUJ524312:HUJ524313 IEF524312:IEF524313 IOB524312:IOB524313 IXX524312:IXX524313 JHT524312:JHT524313 JRP524312:JRP524313 KBL524312:KBL524313 KLH524312:KLH524313 KVD524312:KVD524313 LEZ524312:LEZ524313 LOV524312:LOV524313 LYR524312:LYR524313 MIN524312:MIN524313 MSJ524312:MSJ524313 NCF524312:NCF524313 NMB524312:NMB524313 NVX524312:NVX524313 OFT524312:OFT524313 OPP524312:OPP524313 OZL524312:OZL524313 PJH524312:PJH524313 PTD524312:PTD524313 QCZ524312:QCZ524313 QMV524312:QMV524313 QWR524312:QWR524313 RGN524312:RGN524313 RQJ524312:RQJ524313 SAF524312:SAF524313 SKB524312:SKB524313 STX524312:STX524313 TDT524312:TDT524313 TNP524312:TNP524313 TXL524312:TXL524313 UHH524312:UHH524313 URD524312:URD524313 VAZ524312:VAZ524313 VKV524312:VKV524313 VUR524312:VUR524313 WEN524312:WEN524313 WOJ524312:WOJ524313 WYF524312:WYF524313 W589848:W589849 LT589848:LT589849 VP589848:VP589849 AFL589848:AFL589849 APH589848:APH589849 AZD589848:AZD589849 BIZ589848:BIZ589849 BSV589848:BSV589849 CCR589848:CCR589849 CMN589848:CMN589849 CWJ589848:CWJ589849 DGF589848:DGF589849 DQB589848:DQB589849 DZX589848:DZX589849 EJT589848:EJT589849 ETP589848:ETP589849 FDL589848:FDL589849 FNH589848:FNH589849 FXD589848:FXD589849 GGZ589848:GGZ589849 GQV589848:GQV589849 HAR589848:HAR589849 HKN589848:HKN589849 HUJ589848:HUJ589849 IEF589848:IEF589849 IOB589848:IOB589849 IXX589848:IXX589849 JHT589848:JHT589849 JRP589848:JRP589849 KBL589848:KBL589849 KLH589848:KLH589849 KVD589848:KVD589849 LEZ589848:LEZ589849 LOV589848:LOV589849 LYR589848:LYR589849 MIN589848:MIN589849 MSJ589848:MSJ589849 NCF589848:NCF589849 NMB589848:NMB589849 NVX589848:NVX589849 OFT589848:OFT589849 OPP589848:OPP589849 OZL589848:OZL589849 PJH589848:PJH589849 PTD589848:PTD589849 QCZ589848:QCZ589849 QMV589848:QMV589849 QWR589848:QWR589849 RGN589848:RGN589849 RQJ589848:RQJ589849 SAF589848:SAF589849 SKB589848:SKB589849 STX589848:STX589849 TDT589848:TDT589849 TNP589848:TNP589849 TXL589848:TXL589849 UHH589848:UHH589849 URD589848:URD589849 VAZ589848:VAZ589849 VKV589848:VKV589849 VUR589848:VUR589849 WEN589848:WEN589849 WOJ589848:WOJ589849 WYF589848:WYF589849 W655384:W655385 LT655384:LT655385 VP655384:VP655385 AFL655384:AFL655385 APH655384:APH655385 AZD655384:AZD655385 BIZ655384:BIZ655385 BSV655384:BSV655385 CCR655384:CCR655385 CMN655384:CMN655385 CWJ655384:CWJ655385 DGF655384:DGF655385 DQB655384:DQB655385 DZX655384:DZX655385 EJT655384:EJT655385 ETP655384:ETP655385 FDL655384:FDL655385 FNH655384:FNH655385 FXD655384:FXD655385 GGZ655384:GGZ655385 GQV655384:GQV655385 HAR655384:HAR655385 HKN655384:HKN655385 HUJ655384:HUJ655385 IEF655384:IEF655385 IOB655384:IOB655385 IXX655384:IXX655385 JHT655384:JHT655385 JRP655384:JRP655385 KBL655384:KBL655385 KLH655384:KLH655385 KVD655384:KVD655385 LEZ655384:LEZ655385 LOV655384:LOV655385 LYR655384:LYR655385 MIN655384:MIN655385 MSJ655384:MSJ655385 NCF655384:NCF655385 NMB655384:NMB655385 NVX655384:NVX655385 OFT655384:OFT655385 OPP655384:OPP655385 OZL655384:OZL655385 PJH655384:PJH655385 PTD655384:PTD655385 QCZ655384:QCZ655385 QMV655384:QMV655385 QWR655384:QWR655385 RGN655384:RGN655385 RQJ655384:RQJ655385 SAF655384:SAF655385 SKB655384:SKB655385 STX655384:STX655385 TDT655384:TDT655385 TNP655384:TNP655385 TXL655384:TXL655385 UHH655384:UHH655385 URD655384:URD655385 VAZ655384:VAZ655385 VKV655384:VKV655385 VUR655384:VUR655385 WEN655384:WEN655385 WOJ655384:WOJ655385 WYF655384:WYF655385 W720920:W720921 LT720920:LT720921 VP720920:VP720921 AFL720920:AFL720921 APH720920:APH720921 AZD720920:AZD720921 BIZ720920:BIZ720921 BSV720920:BSV720921 CCR720920:CCR720921 CMN720920:CMN720921 CWJ720920:CWJ720921 DGF720920:DGF720921 DQB720920:DQB720921 DZX720920:DZX720921 EJT720920:EJT720921 ETP720920:ETP720921 FDL720920:FDL720921 FNH720920:FNH720921 FXD720920:FXD720921 GGZ720920:GGZ720921 GQV720920:GQV720921 HAR720920:HAR720921 HKN720920:HKN720921 HUJ720920:HUJ720921 IEF720920:IEF720921 IOB720920:IOB720921 IXX720920:IXX720921 JHT720920:JHT720921 JRP720920:JRP720921 KBL720920:KBL720921 KLH720920:KLH720921 KVD720920:KVD720921 LEZ720920:LEZ720921 LOV720920:LOV720921 LYR720920:LYR720921 MIN720920:MIN720921 MSJ720920:MSJ720921 NCF720920:NCF720921 NMB720920:NMB720921 NVX720920:NVX720921 OFT720920:OFT720921 OPP720920:OPP720921 OZL720920:OZL720921 PJH720920:PJH720921 PTD720920:PTD720921 QCZ720920:QCZ720921 QMV720920:QMV720921 QWR720920:QWR720921 RGN720920:RGN720921 RQJ720920:RQJ720921 SAF720920:SAF720921 SKB720920:SKB720921 STX720920:STX720921 TDT720920:TDT720921 TNP720920:TNP720921 TXL720920:TXL720921 UHH720920:UHH720921 URD720920:URD720921 VAZ720920:VAZ720921 VKV720920:VKV720921 VUR720920:VUR720921 WEN720920:WEN720921 WOJ720920:WOJ720921 WYF720920:WYF720921 W786456:W786457 LT786456:LT786457 VP786456:VP786457 AFL786456:AFL786457 APH786456:APH786457 AZD786456:AZD786457 BIZ786456:BIZ786457 BSV786456:BSV786457 CCR786456:CCR786457 CMN786456:CMN786457 CWJ786456:CWJ786457 DGF786456:DGF786457 DQB786456:DQB786457 DZX786456:DZX786457 EJT786456:EJT786457 ETP786456:ETP786457 FDL786456:FDL786457 FNH786456:FNH786457 FXD786456:FXD786457 GGZ786456:GGZ786457 GQV786456:GQV786457 HAR786456:HAR786457 HKN786456:HKN786457 HUJ786456:HUJ786457 IEF786456:IEF786457 IOB786456:IOB786457 IXX786456:IXX786457 JHT786456:JHT786457 JRP786456:JRP786457 KBL786456:KBL786457 KLH786456:KLH786457 KVD786456:KVD786457 LEZ786456:LEZ786457 LOV786456:LOV786457 LYR786456:LYR786457 MIN786456:MIN786457 MSJ786456:MSJ786457 NCF786456:NCF786457 NMB786456:NMB786457 NVX786456:NVX786457 OFT786456:OFT786457 OPP786456:OPP786457 OZL786456:OZL786457 PJH786456:PJH786457 PTD786456:PTD786457 QCZ786456:QCZ786457 QMV786456:QMV786457 QWR786456:QWR786457 RGN786456:RGN786457 RQJ786456:RQJ786457 SAF786456:SAF786457 SKB786456:SKB786457 STX786456:STX786457 TDT786456:TDT786457 TNP786456:TNP786457 TXL786456:TXL786457 UHH786456:UHH786457 URD786456:URD786457 VAZ786456:VAZ786457 VKV786456:VKV786457 VUR786456:VUR786457 WEN786456:WEN786457 WOJ786456:WOJ786457 WYF786456:WYF786457 W851992:W851993 LT851992:LT851993 VP851992:VP851993 AFL851992:AFL851993 APH851992:APH851993 AZD851992:AZD851993 BIZ851992:BIZ851993 BSV851992:BSV851993 CCR851992:CCR851993 CMN851992:CMN851993 CWJ851992:CWJ851993 DGF851992:DGF851993 DQB851992:DQB851993 DZX851992:DZX851993 EJT851992:EJT851993 ETP851992:ETP851993 FDL851992:FDL851993 FNH851992:FNH851993 FXD851992:FXD851993 GGZ851992:GGZ851993 GQV851992:GQV851993 HAR851992:HAR851993 HKN851992:HKN851993 HUJ851992:HUJ851993 IEF851992:IEF851993 IOB851992:IOB851993 IXX851992:IXX851993 JHT851992:JHT851993 JRP851992:JRP851993 KBL851992:KBL851993 KLH851992:KLH851993 KVD851992:KVD851993 LEZ851992:LEZ851993 LOV851992:LOV851993 LYR851992:LYR851993 MIN851992:MIN851993 MSJ851992:MSJ851993 NCF851992:NCF851993 NMB851992:NMB851993 NVX851992:NVX851993 OFT851992:OFT851993 OPP851992:OPP851993 OZL851992:OZL851993 PJH851992:PJH851993 PTD851992:PTD851993 QCZ851992:QCZ851993 QMV851992:QMV851993 QWR851992:QWR851993 RGN851992:RGN851993 RQJ851992:RQJ851993 SAF851992:SAF851993 SKB851992:SKB851993 STX851992:STX851993 TDT851992:TDT851993 TNP851992:TNP851993 TXL851992:TXL851993 UHH851992:UHH851993 URD851992:URD851993 VAZ851992:VAZ851993 VKV851992:VKV851993 VUR851992:VUR851993 WEN851992:WEN851993 WOJ851992:WOJ851993 WYF851992:WYF851993 W917528:W917529 LT917528:LT917529 VP917528:VP917529 AFL917528:AFL917529 APH917528:APH917529 AZD917528:AZD917529 BIZ917528:BIZ917529 BSV917528:BSV917529 CCR917528:CCR917529 CMN917528:CMN917529 CWJ917528:CWJ917529 DGF917528:DGF917529 DQB917528:DQB917529 DZX917528:DZX917529 EJT917528:EJT917529 ETP917528:ETP917529 FDL917528:FDL917529 FNH917528:FNH917529 FXD917528:FXD917529 GGZ917528:GGZ917529 GQV917528:GQV917529 HAR917528:HAR917529 HKN917528:HKN917529 HUJ917528:HUJ917529 IEF917528:IEF917529 IOB917528:IOB917529 IXX917528:IXX917529 JHT917528:JHT917529 JRP917528:JRP917529 KBL917528:KBL917529 KLH917528:KLH917529 KVD917528:KVD917529 LEZ917528:LEZ917529 LOV917528:LOV917529 LYR917528:LYR917529 MIN917528:MIN917529 MSJ917528:MSJ917529 NCF917528:NCF917529 NMB917528:NMB917529 NVX917528:NVX917529 OFT917528:OFT917529 OPP917528:OPP917529 OZL917528:OZL917529 PJH917528:PJH917529 PTD917528:PTD917529 QCZ917528:QCZ917529 QMV917528:QMV917529 QWR917528:QWR917529 RGN917528:RGN917529 RQJ917528:RQJ917529 SAF917528:SAF917529 SKB917528:SKB917529 STX917528:STX917529 TDT917528:TDT917529 TNP917528:TNP917529 TXL917528:TXL917529 UHH917528:UHH917529 URD917528:URD917529 VAZ917528:VAZ917529 VKV917528:VKV917529 VUR917528:VUR917529 WEN917528:WEN917529 WOJ917528:WOJ917529 WYF917528:WYF917529 W983064:W983065 LT983064:LT983065 VP983064:VP983065 AFL983064:AFL983065 APH983064:APH983065 AZD983064:AZD983065 BIZ983064:BIZ983065 BSV983064:BSV983065 CCR983064:CCR983065 CMN983064:CMN983065 CWJ983064:CWJ983065 DGF983064:DGF983065 DQB983064:DQB983065 DZX983064:DZX983065 EJT983064:EJT983065 ETP983064:ETP983065 FDL983064:FDL983065 FNH983064:FNH983065 FXD983064:FXD983065 GGZ983064:GGZ983065 GQV983064:GQV983065 HAR983064:HAR983065 HKN983064:HKN983065 HUJ983064:HUJ983065 IEF983064:IEF983065 IOB983064:IOB983065 IXX983064:IXX983065 JHT983064:JHT983065 JRP983064:JRP983065 KBL983064:KBL983065 KLH983064:KLH983065 KVD983064:KVD983065 LEZ983064:LEZ983065 LOV983064:LOV983065 LYR983064:LYR983065 MIN983064:MIN983065 MSJ983064:MSJ983065 NCF983064:NCF983065 NMB983064:NMB983065 NVX983064:NVX983065 OFT983064:OFT983065 OPP983064:OPP983065 OZL983064:OZL983065 PJH983064:PJH983065 PTD983064:PTD983065 QCZ983064:QCZ983065 QMV983064:QMV983065 QWR983064:QWR983065 RGN983064:RGN983065 RQJ983064:RQJ983065 SAF983064:SAF983065 SKB983064:SKB983065 STX983064:STX983065 TDT983064:TDT983065 TNP983064:TNP983065 TXL983064:TXL983065 UHH983064:UHH983065 URD983064:URD983065 VAZ983064:VAZ983065 VKV983064:VKV983065 VUR983064:VUR983065 WEN983064:WEN983065 WOJ983064:WOJ983065 WYF983064:WYF983065 AFN24 APJ24 AZF24 BJB24 BSX24 CCT24 CMP24 CWL24 DGH24 DQD24 DZZ24 EJV24 ETR24 FDN24 FNJ24 FXF24 GHB24 GQX24 HAT24 HKP24 HUL24 IEH24 IOD24 IXZ24 JHV24 JRR24 KBN24 KLJ24 KVF24 LFB24 LOX24 LYT24 MIP24 MSL24 NCH24 NMD24 NVZ24 OFV24 OPR24 OZN24 PJJ24 PTF24 QDB24 QMX24 QWT24 RGP24 RQL24 SAH24 SKD24 STZ24 TDV24 TNR24 TXN24 UHJ24 URF24 VBB24 VKX24 VUT24 WEP24 WOL24 WYH24 LT24 WYH983064:WYH983065 Y65560:Y65561 LV65560:LV65561 VR65560:VR65561 AFN65560:AFN65561 APJ65560:APJ65561 AZF65560:AZF65561 BJB65560:BJB65561 BSX65560:BSX65561 CCT65560:CCT65561 CMP65560:CMP65561 CWL65560:CWL65561 DGH65560:DGH65561 DQD65560:DQD65561 DZZ65560:DZZ65561 EJV65560:EJV65561 ETR65560:ETR65561 FDN65560:FDN65561 FNJ65560:FNJ65561 FXF65560:FXF65561 GHB65560:GHB65561 GQX65560:GQX65561 HAT65560:HAT65561 HKP65560:HKP65561 HUL65560:HUL65561 IEH65560:IEH65561 IOD65560:IOD65561 IXZ65560:IXZ65561 JHV65560:JHV65561 JRR65560:JRR65561 KBN65560:KBN65561 KLJ65560:KLJ65561 KVF65560:KVF65561 LFB65560:LFB65561 LOX65560:LOX65561 LYT65560:LYT65561 MIP65560:MIP65561 MSL65560:MSL65561 NCH65560:NCH65561 NMD65560:NMD65561 NVZ65560:NVZ65561 OFV65560:OFV65561 OPR65560:OPR65561 OZN65560:OZN65561 PJJ65560:PJJ65561 PTF65560:PTF65561 QDB65560:QDB65561 QMX65560:QMX65561 QWT65560:QWT65561 RGP65560:RGP65561 RQL65560:RQL65561 SAH65560:SAH65561 SKD65560:SKD65561 STZ65560:STZ65561 TDV65560:TDV65561 TNR65560:TNR65561 TXN65560:TXN65561 UHJ65560:UHJ65561 URF65560:URF65561 VBB65560:VBB65561 VKX65560:VKX65561 VUT65560:VUT65561 WEP65560:WEP65561 WOL65560:WOL65561 WYH65560:WYH65561 Y131096:Y131097 LV131096:LV131097 VR131096:VR131097 AFN131096:AFN131097 APJ131096:APJ131097 AZF131096:AZF131097 BJB131096:BJB131097 BSX131096:BSX131097 CCT131096:CCT131097 CMP131096:CMP131097 CWL131096:CWL131097 DGH131096:DGH131097 DQD131096:DQD131097 DZZ131096:DZZ131097 EJV131096:EJV131097 ETR131096:ETR131097 FDN131096:FDN131097 FNJ131096:FNJ131097 FXF131096:FXF131097 GHB131096:GHB131097 GQX131096:GQX131097 HAT131096:HAT131097 HKP131096:HKP131097 HUL131096:HUL131097 IEH131096:IEH131097 IOD131096:IOD131097 IXZ131096:IXZ131097 JHV131096:JHV131097 JRR131096:JRR131097 KBN131096:KBN131097 KLJ131096:KLJ131097 KVF131096:KVF131097 LFB131096:LFB131097 LOX131096:LOX131097 LYT131096:LYT131097 MIP131096:MIP131097 MSL131096:MSL131097 NCH131096:NCH131097 NMD131096:NMD131097 NVZ131096:NVZ131097 OFV131096:OFV131097 OPR131096:OPR131097 OZN131096:OZN131097 PJJ131096:PJJ131097 PTF131096:PTF131097 QDB131096:QDB131097 QMX131096:QMX131097 QWT131096:QWT131097 RGP131096:RGP131097 RQL131096:RQL131097 SAH131096:SAH131097 SKD131096:SKD131097 STZ131096:STZ131097 TDV131096:TDV131097 TNR131096:TNR131097 TXN131096:TXN131097 UHJ131096:UHJ131097 URF131096:URF131097 VBB131096:VBB131097 VKX131096:VKX131097 VUT131096:VUT131097 WEP131096:WEP131097 WOL131096:WOL131097 WYH131096:WYH131097 Y196632:Y196633 LV196632:LV196633 VR196632:VR196633 AFN196632:AFN196633 APJ196632:APJ196633 AZF196632:AZF196633 BJB196632:BJB196633 BSX196632:BSX196633 CCT196632:CCT196633 CMP196632:CMP196633 CWL196632:CWL196633 DGH196632:DGH196633 DQD196632:DQD196633 DZZ196632:DZZ196633 EJV196632:EJV196633 ETR196632:ETR196633 FDN196632:FDN196633 FNJ196632:FNJ196633 FXF196632:FXF196633 GHB196632:GHB196633 GQX196632:GQX196633 HAT196632:HAT196633 HKP196632:HKP196633 HUL196632:HUL196633 IEH196632:IEH196633 IOD196632:IOD196633 IXZ196632:IXZ196633 JHV196632:JHV196633 JRR196632:JRR196633 KBN196632:KBN196633 KLJ196632:KLJ196633 KVF196632:KVF196633 LFB196632:LFB196633 LOX196632:LOX196633 LYT196632:LYT196633 MIP196632:MIP196633 MSL196632:MSL196633 NCH196632:NCH196633 NMD196632:NMD196633 NVZ196632:NVZ196633 OFV196632:OFV196633 OPR196632:OPR196633 OZN196632:OZN196633 PJJ196632:PJJ196633 PTF196632:PTF196633 QDB196632:QDB196633 QMX196632:QMX196633 QWT196632:QWT196633 RGP196632:RGP196633 RQL196632:RQL196633 SAH196632:SAH196633 SKD196632:SKD196633 STZ196632:STZ196633 TDV196632:TDV196633 TNR196632:TNR196633 TXN196632:TXN196633 UHJ196632:UHJ196633 URF196632:URF196633 VBB196632:VBB196633 VKX196632:VKX196633 VUT196632:VUT196633 WEP196632:WEP196633 WOL196632:WOL196633 WYH196632:WYH196633 Y262168:Y262169 LV262168:LV262169 VR262168:VR262169 AFN262168:AFN262169 APJ262168:APJ262169 AZF262168:AZF262169 BJB262168:BJB262169 BSX262168:BSX262169 CCT262168:CCT262169 CMP262168:CMP262169 CWL262168:CWL262169 DGH262168:DGH262169 DQD262168:DQD262169 DZZ262168:DZZ262169 EJV262168:EJV262169 ETR262168:ETR262169 FDN262168:FDN262169 FNJ262168:FNJ262169 FXF262168:FXF262169 GHB262168:GHB262169 GQX262168:GQX262169 HAT262168:HAT262169 HKP262168:HKP262169 HUL262168:HUL262169 IEH262168:IEH262169 IOD262168:IOD262169 IXZ262168:IXZ262169 JHV262168:JHV262169 JRR262168:JRR262169 KBN262168:KBN262169 KLJ262168:KLJ262169 KVF262168:KVF262169 LFB262168:LFB262169 LOX262168:LOX262169 LYT262168:LYT262169 MIP262168:MIP262169 MSL262168:MSL262169 NCH262168:NCH262169 NMD262168:NMD262169 NVZ262168:NVZ262169 OFV262168:OFV262169 OPR262168:OPR262169 OZN262168:OZN262169 PJJ262168:PJJ262169 PTF262168:PTF262169 QDB262168:QDB262169 QMX262168:QMX262169 QWT262168:QWT262169 RGP262168:RGP262169 RQL262168:RQL262169 SAH262168:SAH262169 SKD262168:SKD262169 STZ262168:STZ262169 TDV262168:TDV262169 TNR262168:TNR262169 TXN262168:TXN262169 UHJ262168:UHJ262169 URF262168:URF262169 VBB262168:VBB262169 VKX262168:VKX262169 VUT262168:VUT262169 WEP262168:WEP262169 WOL262168:WOL262169 WYH262168:WYH262169 Y327704:Y327705 LV327704:LV327705 VR327704:VR327705 AFN327704:AFN327705 APJ327704:APJ327705 AZF327704:AZF327705 BJB327704:BJB327705 BSX327704:BSX327705 CCT327704:CCT327705 CMP327704:CMP327705 CWL327704:CWL327705 DGH327704:DGH327705 DQD327704:DQD327705 DZZ327704:DZZ327705 EJV327704:EJV327705 ETR327704:ETR327705 FDN327704:FDN327705 FNJ327704:FNJ327705 FXF327704:FXF327705 GHB327704:GHB327705 GQX327704:GQX327705 HAT327704:HAT327705 HKP327704:HKP327705 HUL327704:HUL327705 IEH327704:IEH327705 IOD327704:IOD327705 IXZ327704:IXZ327705 JHV327704:JHV327705 JRR327704:JRR327705 KBN327704:KBN327705 KLJ327704:KLJ327705 KVF327704:KVF327705 LFB327704:LFB327705 LOX327704:LOX327705 LYT327704:LYT327705 MIP327704:MIP327705 MSL327704:MSL327705 NCH327704:NCH327705 NMD327704:NMD327705 NVZ327704:NVZ327705 OFV327704:OFV327705 OPR327704:OPR327705 OZN327704:OZN327705 PJJ327704:PJJ327705 PTF327704:PTF327705 QDB327704:QDB327705 QMX327704:QMX327705 QWT327704:QWT327705 RGP327704:RGP327705 RQL327704:RQL327705 SAH327704:SAH327705 SKD327704:SKD327705 STZ327704:STZ327705 TDV327704:TDV327705 TNR327704:TNR327705 TXN327704:TXN327705 UHJ327704:UHJ327705 URF327704:URF327705 VBB327704:VBB327705 VKX327704:VKX327705 VUT327704:VUT327705 WEP327704:WEP327705 WOL327704:WOL327705 WYH327704:WYH327705 Y393240:Y393241 LV393240:LV393241 VR393240:VR393241 AFN393240:AFN393241 APJ393240:APJ393241 AZF393240:AZF393241 BJB393240:BJB393241 BSX393240:BSX393241 CCT393240:CCT393241 CMP393240:CMP393241 CWL393240:CWL393241 DGH393240:DGH393241 DQD393240:DQD393241 DZZ393240:DZZ393241 EJV393240:EJV393241 ETR393240:ETR393241 FDN393240:FDN393241 FNJ393240:FNJ393241 FXF393240:FXF393241 GHB393240:GHB393241 GQX393240:GQX393241 HAT393240:HAT393241 HKP393240:HKP393241 HUL393240:HUL393241 IEH393240:IEH393241 IOD393240:IOD393241 IXZ393240:IXZ393241 JHV393240:JHV393241 JRR393240:JRR393241 KBN393240:KBN393241 KLJ393240:KLJ393241 KVF393240:KVF393241 LFB393240:LFB393241 LOX393240:LOX393241 LYT393240:LYT393241 MIP393240:MIP393241 MSL393240:MSL393241 NCH393240:NCH393241 NMD393240:NMD393241 NVZ393240:NVZ393241 OFV393240:OFV393241 OPR393240:OPR393241 OZN393240:OZN393241 PJJ393240:PJJ393241 PTF393240:PTF393241 QDB393240:QDB393241 QMX393240:QMX393241 QWT393240:QWT393241 RGP393240:RGP393241 RQL393240:RQL393241 SAH393240:SAH393241 SKD393240:SKD393241 STZ393240:STZ393241 TDV393240:TDV393241 TNR393240:TNR393241 TXN393240:TXN393241 UHJ393240:UHJ393241 URF393240:URF393241 VBB393240:VBB393241 VKX393240:VKX393241 VUT393240:VUT393241 WEP393240:WEP393241 WOL393240:WOL393241 WYH393240:WYH393241 Y458776:Y458777 LV458776:LV458777 VR458776:VR458777 AFN458776:AFN458777 APJ458776:APJ458777 AZF458776:AZF458777 BJB458776:BJB458777 BSX458776:BSX458777 CCT458776:CCT458777 CMP458776:CMP458777 CWL458776:CWL458777 DGH458776:DGH458777 DQD458776:DQD458777 DZZ458776:DZZ458777 EJV458776:EJV458777 ETR458776:ETR458777 FDN458776:FDN458777 FNJ458776:FNJ458777 FXF458776:FXF458777 GHB458776:GHB458777 GQX458776:GQX458777 HAT458776:HAT458777 HKP458776:HKP458777 HUL458776:HUL458777 IEH458776:IEH458777 IOD458776:IOD458777 IXZ458776:IXZ458777 JHV458776:JHV458777 JRR458776:JRR458777 KBN458776:KBN458777 KLJ458776:KLJ458777 KVF458776:KVF458777 LFB458776:LFB458777 LOX458776:LOX458777 LYT458776:LYT458777 MIP458776:MIP458777 MSL458776:MSL458777 NCH458776:NCH458777 NMD458776:NMD458777 NVZ458776:NVZ458777 OFV458776:OFV458777 OPR458776:OPR458777 OZN458776:OZN458777 PJJ458776:PJJ458777 PTF458776:PTF458777 QDB458776:QDB458777 QMX458776:QMX458777 QWT458776:QWT458777 RGP458776:RGP458777 RQL458776:RQL458777 SAH458776:SAH458777 SKD458776:SKD458777 STZ458776:STZ458777 TDV458776:TDV458777 TNR458776:TNR458777 TXN458776:TXN458777 UHJ458776:UHJ458777 URF458776:URF458777 VBB458776:VBB458777 VKX458776:VKX458777 VUT458776:VUT458777 WEP458776:WEP458777 WOL458776:WOL458777 WYH458776:WYH458777 Y524312:Y524313 LV524312:LV524313 VR524312:VR524313 AFN524312:AFN524313 APJ524312:APJ524313 AZF524312:AZF524313 BJB524312:BJB524313 BSX524312:BSX524313 CCT524312:CCT524313 CMP524312:CMP524313 CWL524312:CWL524313 DGH524312:DGH524313 DQD524312:DQD524313 DZZ524312:DZZ524313 EJV524312:EJV524313 ETR524312:ETR524313 FDN524312:FDN524313 FNJ524312:FNJ524313 FXF524312:FXF524313 GHB524312:GHB524313 GQX524312:GQX524313 HAT524312:HAT524313 HKP524312:HKP524313 HUL524312:HUL524313 IEH524312:IEH524313 IOD524312:IOD524313 IXZ524312:IXZ524313 JHV524312:JHV524313 JRR524312:JRR524313 KBN524312:KBN524313 KLJ524312:KLJ524313 KVF524312:KVF524313 LFB524312:LFB524313 LOX524312:LOX524313 LYT524312:LYT524313 MIP524312:MIP524313 MSL524312:MSL524313 NCH524312:NCH524313 NMD524312:NMD524313 NVZ524312:NVZ524313 OFV524312:OFV524313 OPR524312:OPR524313 OZN524312:OZN524313 PJJ524312:PJJ524313 PTF524312:PTF524313 QDB524312:QDB524313 QMX524312:QMX524313 QWT524312:QWT524313 RGP524312:RGP524313 RQL524312:RQL524313 SAH524312:SAH524313 SKD524312:SKD524313 STZ524312:STZ524313 TDV524312:TDV524313 TNR524312:TNR524313 TXN524312:TXN524313 UHJ524312:UHJ524313 URF524312:URF524313 VBB524312:VBB524313 VKX524312:VKX524313 VUT524312:VUT524313 WEP524312:WEP524313 WOL524312:WOL524313 WYH524312:WYH524313 Y589848:Y589849 LV589848:LV589849 VR589848:VR589849 AFN589848:AFN589849 APJ589848:APJ589849 AZF589848:AZF589849 BJB589848:BJB589849 BSX589848:BSX589849 CCT589848:CCT589849 CMP589848:CMP589849 CWL589848:CWL589849 DGH589848:DGH589849 DQD589848:DQD589849 DZZ589848:DZZ589849 EJV589848:EJV589849 ETR589848:ETR589849 FDN589848:FDN589849 FNJ589848:FNJ589849 FXF589848:FXF589849 GHB589848:GHB589849 GQX589848:GQX589849 HAT589848:HAT589849 HKP589848:HKP589849 HUL589848:HUL589849 IEH589848:IEH589849 IOD589848:IOD589849 IXZ589848:IXZ589849 JHV589848:JHV589849 JRR589848:JRR589849 KBN589848:KBN589849 KLJ589848:KLJ589849 KVF589848:KVF589849 LFB589848:LFB589849 LOX589848:LOX589849 LYT589848:LYT589849 MIP589848:MIP589849 MSL589848:MSL589849 NCH589848:NCH589849 NMD589848:NMD589849 NVZ589848:NVZ589849 OFV589848:OFV589849 OPR589848:OPR589849 OZN589848:OZN589849 PJJ589848:PJJ589849 PTF589848:PTF589849 QDB589848:QDB589849 QMX589848:QMX589849 QWT589848:QWT589849 RGP589848:RGP589849 RQL589848:RQL589849 SAH589848:SAH589849 SKD589848:SKD589849 STZ589848:STZ589849 TDV589848:TDV589849 TNR589848:TNR589849 TXN589848:TXN589849 UHJ589848:UHJ589849 URF589848:URF589849 VBB589848:VBB589849 VKX589848:VKX589849 VUT589848:VUT589849 WEP589848:WEP589849 WOL589848:WOL589849 WYH589848:WYH589849 Y655384:Y655385 LV655384:LV655385 VR655384:VR655385 AFN655384:AFN655385 APJ655384:APJ655385 AZF655384:AZF655385 BJB655384:BJB655385 BSX655384:BSX655385 CCT655384:CCT655385 CMP655384:CMP655385 CWL655384:CWL655385 DGH655384:DGH655385 DQD655384:DQD655385 DZZ655384:DZZ655385 EJV655384:EJV655385 ETR655384:ETR655385 FDN655384:FDN655385 FNJ655384:FNJ655385 FXF655384:FXF655385 GHB655384:GHB655385 GQX655384:GQX655385 HAT655384:HAT655385 HKP655384:HKP655385 HUL655384:HUL655385 IEH655384:IEH655385 IOD655384:IOD655385 IXZ655384:IXZ655385 JHV655384:JHV655385 JRR655384:JRR655385 KBN655384:KBN655385 KLJ655384:KLJ655385 KVF655384:KVF655385 LFB655384:LFB655385 LOX655384:LOX655385 LYT655384:LYT655385 MIP655384:MIP655385 MSL655384:MSL655385 NCH655384:NCH655385 NMD655384:NMD655385 NVZ655384:NVZ655385 OFV655384:OFV655385 OPR655384:OPR655385 OZN655384:OZN655385 PJJ655384:PJJ655385 PTF655384:PTF655385 QDB655384:QDB655385 QMX655384:QMX655385 QWT655384:QWT655385 RGP655384:RGP655385 RQL655384:RQL655385 SAH655384:SAH655385 SKD655384:SKD655385 STZ655384:STZ655385 TDV655384:TDV655385 TNR655384:TNR655385 TXN655384:TXN655385 UHJ655384:UHJ655385 URF655384:URF655385 VBB655384:VBB655385 VKX655384:VKX655385 VUT655384:VUT655385 WEP655384:WEP655385 WOL655384:WOL655385 WYH655384:WYH655385 Y720920:Y720921 LV720920:LV720921 VR720920:VR720921 AFN720920:AFN720921 APJ720920:APJ720921 AZF720920:AZF720921 BJB720920:BJB720921 BSX720920:BSX720921 CCT720920:CCT720921 CMP720920:CMP720921 CWL720920:CWL720921 DGH720920:DGH720921 DQD720920:DQD720921 DZZ720920:DZZ720921 EJV720920:EJV720921 ETR720920:ETR720921 FDN720920:FDN720921 FNJ720920:FNJ720921 FXF720920:FXF720921 GHB720920:GHB720921 GQX720920:GQX720921 HAT720920:HAT720921 HKP720920:HKP720921 HUL720920:HUL720921 IEH720920:IEH720921 IOD720920:IOD720921 IXZ720920:IXZ720921 JHV720920:JHV720921 JRR720920:JRR720921 KBN720920:KBN720921 KLJ720920:KLJ720921 KVF720920:KVF720921 LFB720920:LFB720921 LOX720920:LOX720921 LYT720920:LYT720921 MIP720920:MIP720921 MSL720920:MSL720921 NCH720920:NCH720921 NMD720920:NMD720921 NVZ720920:NVZ720921 OFV720920:OFV720921 OPR720920:OPR720921 OZN720920:OZN720921 PJJ720920:PJJ720921 PTF720920:PTF720921 QDB720920:QDB720921 QMX720920:QMX720921 QWT720920:QWT720921 RGP720920:RGP720921 RQL720920:RQL720921 SAH720920:SAH720921 SKD720920:SKD720921 STZ720920:STZ720921 TDV720920:TDV720921 TNR720920:TNR720921 TXN720920:TXN720921 UHJ720920:UHJ720921 URF720920:URF720921 VBB720920:VBB720921 VKX720920:VKX720921 VUT720920:VUT720921 WEP720920:WEP720921 WOL720920:WOL720921 WYH720920:WYH720921 Y786456:Y786457 LV786456:LV786457 VR786456:VR786457 AFN786456:AFN786457 APJ786456:APJ786457 AZF786456:AZF786457 BJB786456:BJB786457 BSX786456:BSX786457 CCT786456:CCT786457 CMP786456:CMP786457 CWL786456:CWL786457 DGH786456:DGH786457 DQD786456:DQD786457 DZZ786456:DZZ786457 EJV786456:EJV786457 ETR786456:ETR786457 FDN786456:FDN786457 FNJ786456:FNJ786457 FXF786456:FXF786457 GHB786456:GHB786457 GQX786456:GQX786457 HAT786456:HAT786457 HKP786456:HKP786457 HUL786456:HUL786457 IEH786456:IEH786457 IOD786456:IOD786457 IXZ786456:IXZ786457 JHV786456:JHV786457 JRR786456:JRR786457 KBN786456:KBN786457 KLJ786456:KLJ786457 KVF786456:KVF786457 LFB786456:LFB786457 LOX786456:LOX786457 LYT786456:LYT786457 MIP786456:MIP786457 MSL786456:MSL786457 NCH786456:NCH786457 NMD786456:NMD786457 NVZ786456:NVZ786457 OFV786456:OFV786457 OPR786456:OPR786457 OZN786456:OZN786457 PJJ786456:PJJ786457 PTF786456:PTF786457 QDB786456:QDB786457 QMX786456:QMX786457 QWT786456:QWT786457 RGP786456:RGP786457 RQL786456:RQL786457 SAH786456:SAH786457 SKD786456:SKD786457 STZ786456:STZ786457 TDV786456:TDV786457 TNR786456:TNR786457 TXN786456:TXN786457 UHJ786456:UHJ786457 URF786456:URF786457 VBB786456:VBB786457 VKX786456:VKX786457 VUT786456:VUT786457 WEP786456:WEP786457 WOL786456:WOL786457 WYH786456:WYH786457 Y851992:Y851993 LV851992:LV851993 VR851992:VR851993 AFN851992:AFN851993 APJ851992:APJ851993 AZF851992:AZF851993 BJB851992:BJB851993 BSX851992:BSX851993 CCT851992:CCT851993 CMP851992:CMP851993 CWL851992:CWL851993 DGH851992:DGH851993 DQD851992:DQD851993 DZZ851992:DZZ851993 EJV851992:EJV851993 ETR851992:ETR851993 FDN851992:FDN851993 FNJ851992:FNJ851993 FXF851992:FXF851993 GHB851992:GHB851993 GQX851992:GQX851993 HAT851992:HAT851993 HKP851992:HKP851993 HUL851992:HUL851993 IEH851992:IEH851993 IOD851992:IOD851993 IXZ851992:IXZ851993 JHV851992:JHV851993 JRR851992:JRR851993 KBN851992:KBN851993 KLJ851992:KLJ851993 KVF851992:KVF851993 LFB851992:LFB851993 LOX851992:LOX851993 LYT851992:LYT851993 MIP851992:MIP851993 MSL851992:MSL851993 NCH851992:NCH851993 NMD851992:NMD851993 NVZ851992:NVZ851993 OFV851992:OFV851993 OPR851992:OPR851993 OZN851992:OZN851993 PJJ851992:PJJ851993 PTF851992:PTF851993 QDB851992:QDB851993 QMX851992:QMX851993 QWT851992:QWT851993 RGP851992:RGP851993 RQL851992:RQL851993 SAH851992:SAH851993 SKD851992:SKD851993 STZ851992:STZ851993 TDV851992:TDV851993 TNR851992:TNR851993 TXN851992:TXN851993 UHJ851992:UHJ851993 URF851992:URF851993 VBB851992:VBB851993 VKX851992:VKX851993 VUT851992:VUT851993 WEP851992:WEP851993 WOL851992:WOL851993 WYH851992:WYH851993 Y917528:Y917529 LV917528:LV917529 VR917528:VR917529 AFN917528:AFN917529 APJ917528:APJ917529 AZF917528:AZF917529 BJB917528:BJB917529 BSX917528:BSX917529 CCT917528:CCT917529 CMP917528:CMP917529 CWL917528:CWL917529 DGH917528:DGH917529 DQD917528:DQD917529 DZZ917528:DZZ917529 EJV917528:EJV917529 ETR917528:ETR917529 FDN917528:FDN917529 FNJ917528:FNJ917529 FXF917528:FXF917529 GHB917528:GHB917529 GQX917528:GQX917529 HAT917528:HAT917529 HKP917528:HKP917529 HUL917528:HUL917529 IEH917528:IEH917529 IOD917528:IOD917529 IXZ917528:IXZ917529 JHV917528:JHV917529 JRR917528:JRR917529 KBN917528:KBN917529 KLJ917528:KLJ917529 KVF917528:KVF917529 LFB917528:LFB917529 LOX917528:LOX917529 LYT917528:LYT917529 MIP917528:MIP917529 MSL917528:MSL917529 NCH917528:NCH917529 NMD917528:NMD917529 NVZ917528:NVZ917529 OFV917528:OFV917529 OPR917528:OPR917529 OZN917528:OZN917529 PJJ917528:PJJ917529 PTF917528:PTF917529 QDB917528:QDB917529 QMX917528:QMX917529 QWT917528:QWT917529 RGP917528:RGP917529 RQL917528:RQL917529 SAH917528:SAH917529 SKD917528:SKD917529 STZ917528:STZ917529 TDV917528:TDV917529 TNR917528:TNR917529 TXN917528:TXN917529 UHJ917528:UHJ917529 URF917528:URF917529 VBB917528:VBB917529 VKX917528:VKX917529 VUT917528:VUT917529 WEP917528:WEP917529 WOL917528:WOL917529 WYH917528:WYH917529 Y983064:Y983065 LV983064:LV983065 VR983064:VR983065 AFN983064:AFN983065 APJ983064:APJ983065 AZF983064:AZF983065 BJB983064:BJB983065 BSX983064:BSX983065 CCT983064:CCT983065 CMP983064:CMP983065 CWL983064:CWL983065 DGH983064:DGH983065 DQD983064:DQD983065 DZZ983064:DZZ983065 EJV983064:EJV983065 ETR983064:ETR983065 FDN983064:FDN983065 FNJ983064:FNJ983065 FXF983064:FXF983065 GHB983064:GHB983065 GQX983064:GQX983065 HAT983064:HAT983065 HKP983064:HKP983065 HUL983064:HUL983065 IEH983064:IEH983065 IOD983064:IOD983065 IXZ983064:IXZ983065 JHV983064:JHV983065 JRR983064:JRR983065 KBN983064:KBN983065 KLJ983064:KLJ983065 KVF983064:KVF983065 LFB983064:LFB983065 LOX983064:LOX983065 LYT983064:LYT983065 MIP983064:MIP983065 MSL983064:MSL983065 NCH983064:NCH983065 NMD983064:NMD983065 NVZ983064:NVZ983065 OFV983064:OFV983065 OPR983064:OPR983065 OZN983064:OZN983065 PJJ983064:PJJ983065 PTF983064:PTF983065 QDB983064:QDB983065 QMX983064:QMX983065 QWT983064:QWT983065 RGP983064:RGP983065 RQL983064:RQL983065 SAH983064:SAH983065 SKD983064:SKD983065 STZ983064:STZ983065 TDV983064:TDV983065 TNR983064:TNR983065 TXN983064:TXN983065 UHJ983064:UHJ983065 URF983064:URF983065 VBB983064:VBB983065 VKX983064:VKX983065 VUT983064:VUT983065 WEP983064:WEP983065 WOL983064:WOL983065 VP24 Y24 W24 WOS29 WYO29 W29 MA29 VW29 AFS29 APO29 AZK29 BJG29 BTC29 CCY29 CMU29 CWQ29 DGM29 DQI29 EAE29 EKA29 ETW29 FDS29 FNO29 FXK29 GHG29 GRC29 HAY29 HKU29 HUQ29 IEM29 IOI29 IYE29 JIA29 JRW29 KBS29 KLO29 KVK29 LFG29 LPC29 LYY29 MIU29 MSQ29 NCM29 NMI29 NWE29 OGA29 OPW29 OZS29 PJO29 PTK29 QDG29 QNC29 QWY29 RGU29 RQQ29 SAM29 SKI29 SUE29 TEA29 TNW29 TXS29 UHO29 URK29 VBG29 VLC29 VUY29 WEU29 WOQ29 WYM29 Y29 MC29 VY29 AFU29 APQ29 AZM29 BJI29 BTE29 CDA29 CMW29 CWS29 DGO29 DQK29 EAG29 EKC29 ETY29 FDU29 FNQ29 FXM29 GHI29 GRE29 HBA29 HKW29 HUS29 IEO29 IOK29 IYG29 JIC29 JRY29 KBU29 KLQ29 KVM29 LFI29 LPE29 LZA29 MIW29 MSS29 NCO29 NMK29 NWG29 OGC29 OPY29 OZU29 PJQ29 PTM29 QDI29 QNE29 QXA29 RGW29 RQS29 SAO29 SKK29 SUG29 TEC29 TNY29 TXU29 UHQ29 URM29 VBI29 VLE29 VVA29 WEW29 AI65560:AI65561 AI131096:AI131097 AI196632:AI196633 AI262168:AI262169 AI327704:AI327705 AI393240:AI393241 AI458776:AI458777 AI524312:AI524313 AI589848:AI589849 AI655384:AI655385 AI720920:AI720921 AI786456:AI786457 AI851992:AI851993 AI917528:AI917529 AI983064:AI983065 AK65560:AK65561 AK131096:AK131097 AK196632:AK196633 AK262168:AK262169 AK327704:AK327705 AK393240:AK393241 AK458776:AK458777 AK524312:AK524313 AK589848:AK589849 AK655384:AK655385 AK720920:AK720921 AK786456:AK786457 AK851992:AK851993 AK917528:AK917529 AK983064:AK983065 AK24 AI24 AI29 AK29 AU65560:AU65561 AU131096:AU131097 AU196632:AU196633 AU262168:AU262169 AU327704:AU327705 AU393240:AU393241 AU458776:AU458777 AU524312:AU524313 AU589848:AU589849 AU655384:AU655385 AU720920:AU720921 AU786456:AU786457 AU851992:AU851993 AU917528:AU917529 AU983064:AU983065 AW65560:AW65561 AW131096:AW131097 AW196632:AW196633 AW262168:AW262169 AW327704:AW327705 AW393240:AW393241 AW458776:AW458777 AW524312:AW524313 AW589848:AW589849 AW655384:AW655385 AW720920:AW720921 AW786456:AW786457 AW851992:AW851993 AW917528:AW917529 AW983064:AW983065 AW24 AU24 AU29 AW29 BG65560:BG65561 BG131096:BG131097 BG196632:BG196633 BG262168:BG262169 BG327704:BG327705 BG393240:BG393241 BG458776:BG458777 BG524312:BG524313 BG589848:BG589849 BG655384:BG655385 BG720920:BG720921 BG786456:BG786457 BG851992:BG851993 BG917528:BG917529 BG983064:BG983065 BI65560:BI65561 BI131096:BI131097 BI196632:BI196633 BI262168:BI262169 BI327704:BI327705 BI393240:BI393241 BI458776:BI458777 BI524312:BI524313 BI589848:BI589849 BI655384:BI655385 BI720920:BI720921 BI786456:BI786457 BI851992:BI851993 BI917528:BI917529 BI983064:BI983065 BI24 BG24 BG29 BI29 BS65560:BS65561 BS131096:BS131097 BS196632:BS196633 BS262168:BS262169 BS327704:BS327705 BS393240:BS393241 BS458776:BS458777 BS524312:BS524313 BS589848:BS589849 BS655384:BS655385 BS720920:BS720921 BS786456:BS786457 BS851992:BS851993 BS917528:BS917529 BS983064:BS983065 BU65560:BU65561 BU131096:BU131097 BU196632:BU196633 BU262168:BU262169 BU327704:BU327705 BU393240:BU393241 BU458776:BU458777 BU524312:BU524313 BU589848:BU589849 BU655384:BU655385 BU720920:BU720921 BU786456:BU786457 BU851992:BU851993 BU917528:BU917529 BU983064:BU983065 BU24 BS24 BS29 BU29 CE65560:CE65561 CE131096:CE131097 CE196632:CE196633 CE262168:CE262169 CE327704:CE327705 CE393240:CE393241 CE458776:CE458777 CE524312:CE524313 CE589848:CE589849 CE655384:CE655385 CE720920:CE720921 CE786456:CE786457 CE851992:CE851993 CE917528:CE917529 CE983064:CE983065 CG65560:CG65561 CG131096:CG131097 CG196632:CG196633 CG262168:CG262169 CG327704:CG327705 CG393240:CG393241 CG458776:CG458777 CG524312:CG524313 CG589848:CG589849 CG655384:CG655385 CG720920:CG720921 CG786456:CG786457 CG851992:CG851993 CG917528:CG917529 CG983064:CG983065 CG24 CE24 CE29 CG29" xr:uid="{00000000-0002-0000-1900-000005000000}"/>
    <dataValidation allowBlank="1" promptTitle="checkPeriodRange" sqref="AFK24 APG24 AZC24 BIY24 BSU24 CCQ24 CMM24 CWI24 DGE24 DQA24 DZW24 EJS24 ETO24 FDK24 FNG24 FXC24 GGY24 GQU24 HAQ24 HKM24 HUI24 IEE24 IOA24 IXW24 JHS24 JRO24 KBK24 KLG24 KVC24 LEY24 LOU24 LYQ24 MIM24 MSI24 NCE24 NMA24 NVW24 OFS24 OPO24 OZK24 PJG24 PTC24 QCY24 QMU24 QWQ24 RGM24 RQI24 SAE24 SKA24 STW24 TDS24 TNO24 TXK24 UHG24 URC24 VAY24 VKU24 VUQ24 WEM24 WOI24 WYE24 LS24 WYE983064:WYE983065 V65560:V65561 LS65560:LS65561 VO65560:VO65561 AFK65560:AFK65561 APG65560:APG65561 AZC65560:AZC65561 BIY65560:BIY65561 BSU65560:BSU65561 CCQ65560:CCQ65561 CMM65560:CMM65561 CWI65560:CWI65561 DGE65560:DGE65561 DQA65560:DQA65561 DZW65560:DZW65561 EJS65560:EJS65561 ETO65560:ETO65561 FDK65560:FDK65561 FNG65560:FNG65561 FXC65560:FXC65561 GGY65560:GGY65561 GQU65560:GQU65561 HAQ65560:HAQ65561 HKM65560:HKM65561 HUI65560:HUI65561 IEE65560:IEE65561 IOA65560:IOA65561 IXW65560:IXW65561 JHS65560:JHS65561 JRO65560:JRO65561 KBK65560:KBK65561 KLG65560:KLG65561 KVC65560:KVC65561 LEY65560:LEY65561 LOU65560:LOU65561 LYQ65560:LYQ65561 MIM65560:MIM65561 MSI65560:MSI65561 NCE65560:NCE65561 NMA65560:NMA65561 NVW65560:NVW65561 OFS65560:OFS65561 OPO65560:OPO65561 OZK65560:OZK65561 PJG65560:PJG65561 PTC65560:PTC65561 QCY65560:QCY65561 QMU65560:QMU65561 QWQ65560:QWQ65561 RGM65560:RGM65561 RQI65560:RQI65561 SAE65560:SAE65561 SKA65560:SKA65561 STW65560:STW65561 TDS65560:TDS65561 TNO65560:TNO65561 TXK65560:TXK65561 UHG65560:UHG65561 URC65560:URC65561 VAY65560:VAY65561 VKU65560:VKU65561 VUQ65560:VUQ65561 WEM65560:WEM65561 WOI65560:WOI65561 WYE65560:WYE65561 V131096:V131097 LS131096:LS131097 VO131096:VO131097 AFK131096:AFK131097 APG131096:APG131097 AZC131096:AZC131097 BIY131096:BIY131097 BSU131096:BSU131097 CCQ131096:CCQ131097 CMM131096:CMM131097 CWI131096:CWI131097 DGE131096:DGE131097 DQA131096:DQA131097 DZW131096:DZW131097 EJS131096:EJS131097 ETO131096:ETO131097 FDK131096:FDK131097 FNG131096:FNG131097 FXC131096:FXC131097 GGY131096:GGY131097 GQU131096:GQU131097 HAQ131096:HAQ131097 HKM131096:HKM131097 HUI131096:HUI131097 IEE131096:IEE131097 IOA131096:IOA131097 IXW131096:IXW131097 JHS131096:JHS131097 JRO131096:JRO131097 KBK131096:KBK131097 KLG131096:KLG131097 KVC131096:KVC131097 LEY131096:LEY131097 LOU131096:LOU131097 LYQ131096:LYQ131097 MIM131096:MIM131097 MSI131096:MSI131097 NCE131096:NCE131097 NMA131096:NMA131097 NVW131096:NVW131097 OFS131096:OFS131097 OPO131096:OPO131097 OZK131096:OZK131097 PJG131096:PJG131097 PTC131096:PTC131097 QCY131096:QCY131097 QMU131096:QMU131097 QWQ131096:QWQ131097 RGM131096:RGM131097 RQI131096:RQI131097 SAE131096:SAE131097 SKA131096:SKA131097 STW131096:STW131097 TDS131096:TDS131097 TNO131096:TNO131097 TXK131096:TXK131097 UHG131096:UHG131097 URC131096:URC131097 VAY131096:VAY131097 VKU131096:VKU131097 VUQ131096:VUQ131097 WEM131096:WEM131097 WOI131096:WOI131097 WYE131096:WYE131097 V196632:V196633 LS196632:LS196633 VO196632:VO196633 AFK196632:AFK196633 APG196632:APG196633 AZC196632:AZC196633 BIY196632:BIY196633 BSU196632:BSU196633 CCQ196632:CCQ196633 CMM196632:CMM196633 CWI196632:CWI196633 DGE196632:DGE196633 DQA196632:DQA196633 DZW196632:DZW196633 EJS196632:EJS196633 ETO196632:ETO196633 FDK196632:FDK196633 FNG196632:FNG196633 FXC196632:FXC196633 GGY196632:GGY196633 GQU196632:GQU196633 HAQ196632:HAQ196633 HKM196632:HKM196633 HUI196632:HUI196633 IEE196632:IEE196633 IOA196632:IOA196633 IXW196632:IXW196633 JHS196632:JHS196633 JRO196632:JRO196633 KBK196632:KBK196633 KLG196632:KLG196633 KVC196632:KVC196633 LEY196632:LEY196633 LOU196632:LOU196633 LYQ196632:LYQ196633 MIM196632:MIM196633 MSI196632:MSI196633 NCE196632:NCE196633 NMA196632:NMA196633 NVW196632:NVW196633 OFS196632:OFS196633 OPO196632:OPO196633 OZK196632:OZK196633 PJG196632:PJG196633 PTC196632:PTC196633 QCY196632:QCY196633 QMU196632:QMU196633 QWQ196632:QWQ196633 RGM196632:RGM196633 RQI196632:RQI196633 SAE196632:SAE196633 SKA196632:SKA196633 STW196632:STW196633 TDS196632:TDS196633 TNO196632:TNO196633 TXK196632:TXK196633 UHG196632:UHG196633 URC196632:URC196633 VAY196632:VAY196633 VKU196632:VKU196633 VUQ196632:VUQ196633 WEM196632:WEM196633 WOI196632:WOI196633 WYE196632:WYE196633 V262168:V262169 LS262168:LS262169 VO262168:VO262169 AFK262168:AFK262169 APG262168:APG262169 AZC262168:AZC262169 BIY262168:BIY262169 BSU262168:BSU262169 CCQ262168:CCQ262169 CMM262168:CMM262169 CWI262168:CWI262169 DGE262168:DGE262169 DQA262168:DQA262169 DZW262168:DZW262169 EJS262168:EJS262169 ETO262168:ETO262169 FDK262168:FDK262169 FNG262168:FNG262169 FXC262168:FXC262169 GGY262168:GGY262169 GQU262168:GQU262169 HAQ262168:HAQ262169 HKM262168:HKM262169 HUI262168:HUI262169 IEE262168:IEE262169 IOA262168:IOA262169 IXW262168:IXW262169 JHS262168:JHS262169 JRO262168:JRO262169 KBK262168:KBK262169 KLG262168:KLG262169 KVC262168:KVC262169 LEY262168:LEY262169 LOU262168:LOU262169 LYQ262168:LYQ262169 MIM262168:MIM262169 MSI262168:MSI262169 NCE262168:NCE262169 NMA262168:NMA262169 NVW262168:NVW262169 OFS262168:OFS262169 OPO262168:OPO262169 OZK262168:OZK262169 PJG262168:PJG262169 PTC262168:PTC262169 QCY262168:QCY262169 QMU262168:QMU262169 QWQ262168:QWQ262169 RGM262168:RGM262169 RQI262168:RQI262169 SAE262168:SAE262169 SKA262168:SKA262169 STW262168:STW262169 TDS262168:TDS262169 TNO262168:TNO262169 TXK262168:TXK262169 UHG262168:UHG262169 URC262168:URC262169 VAY262168:VAY262169 VKU262168:VKU262169 VUQ262168:VUQ262169 WEM262168:WEM262169 WOI262168:WOI262169 WYE262168:WYE262169 V327704:V327705 LS327704:LS327705 VO327704:VO327705 AFK327704:AFK327705 APG327704:APG327705 AZC327704:AZC327705 BIY327704:BIY327705 BSU327704:BSU327705 CCQ327704:CCQ327705 CMM327704:CMM327705 CWI327704:CWI327705 DGE327704:DGE327705 DQA327704:DQA327705 DZW327704:DZW327705 EJS327704:EJS327705 ETO327704:ETO327705 FDK327704:FDK327705 FNG327704:FNG327705 FXC327704:FXC327705 GGY327704:GGY327705 GQU327704:GQU327705 HAQ327704:HAQ327705 HKM327704:HKM327705 HUI327704:HUI327705 IEE327704:IEE327705 IOA327704:IOA327705 IXW327704:IXW327705 JHS327704:JHS327705 JRO327704:JRO327705 KBK327704:KBK327705 KLG327704:KLG327705 KVC327704:KVC327705 LEY327704:LEY327705 LOU327704:LOU327705 LYQ327704:LYQ327705 MIM327704:MIM327705 MSI327704:MSI327705 NCE327704:NCE327705 NMA327704:NMA327705 NVW327704:NVW327705 OFS327704:OFS327705 OPO327704:OPO327705 OZK327704:OZK327705 PJG327704:PJG327705 PTC327704:PTC327705 QCY327704:QCY327705 QMU327704:QMU327705 QWQ327704:QWQ327705 RGM327704:RGM327705 RQI327704:RQI327705 SAE327704:SAE327705 SKA327704:SKA327705 STW327704:STW327705 TDS327704:TDS327705 TNO327704:TNO327705 TXK327704:TXK327705 UHG327704:UHG327705 URC327704:URC327705 VAY327704:VAY327705 VKU327704:VKU327705 VUQ327704:VUQ327705 WEM327704:WEM327705 WOI327704:WOI327705 WYE327704:WYE327705 V393240:V393241 LS393240:LS393241 VO393240:VO393241 AFK393240:AFK393241 APG393240:APG393241 AZC393240:AZC393241 BIY393240:BIY393241 BSU393240:BSU393241 CCQ393240:CCQ393241 CMM393240:CMM393241 CWI393240:CWI393241 DGE393240:DGE393241 DQA393240:DQA393241 DZW393240:DZW393241 EJS393240:EJS393241 ETO393240:ETO393241 FDK393240:FDK393241 FNG393240:FNG393241 FXC393240:FXC393241 GGY393240:GGY393241 GQU393240:GQU393241 HAQ393240:HAQ393241 HKM393240:HKM393241 HUI393240:HUI393241 IEE393240:IEE393241 IOA393240:IOA393241 IXW393240:IXW393241 JHS393240:JHS393241 JRO393240:JRO393241 KBK393240:KBK393241 KLG393240:KLG393241 KVC393240:KVC393241 LEY393240:LEY393241 LOU393240:LOU393241 LYQ393240:LYQ393241 MIM393240:MIM393241 MSI393240:MSI393241 NCE393240:NCE393241 NMA393240:NMA393241 NVW393240:NVW393241 OFS393240:OFS393241 OPO393240:OPO393241 OZK393240:OZK393241 PJG393240:PJG393241 PTC393240:PTC393241 QCY393240:QCY393241 QMU393240:QMU393241 QWQ393240:QWQ393241 RGM393240:RGM393241 RQI393240:RQI393241 SAE393240:SAE393241 SKA393240:SKA393241 STW393240:STW393241 TDS393240:TDS393241 TNO393240:TNO393241 TXK393240:TXK393241 UHG393240:UHG393241 URC393240:URC393241 VAY393240:VAY393241 VKU393240:VKU393241 VUQ393240:VUQ393241 WEM393240:WEM393241 WOI393240:WOI393241 WYE393240:WYE393241 V458776:V458777 LS458776:LS458777 VO458776:VO458777 AFK458776:AFK458777 APG458776:APG458777 AZC458776:AZC458777 BIY458776:BIY458777 BSU458776:BSU458777 CCQ458776:CCQ458777 CMM458776:CMM458777 CWI458776:CWI458777 DGE458776:DGE458777 DQA458776:DQA458777 DZW458776:DZW458777 EJS458776:EJS458777 ETO458776:ETO458777 FDK458776:FDK458777 FNG458776:FNG458777 FXC458776:FXC458777 GGY458776:GGY458777 GQU458776:GQU458777 HAQ458776:HAQ458777 HKM458776:HKM458777 HUI458776:HUI458777 IEE458776:IEE458777 IOA458776:IOA458777 IXW458776:IXW458777 JHS458776:JHS458777 JRO458776:JRO458777 KBK458776:KBK458777 KLG458776:KLG458777 KVC458776:KVC458777 LEY458776:LEY458777 LOU458776:LOU458777 LYQ458776:LYQ458777 MIM458776:MIM458777 MSI458776:MSI458777 NCE458776:NCE458777 NMA458776:NMA458777 NVW458776:NVW458777 OFS458776:OFS458777 OPO458776:OPO458777 OZK458776:OZK458777 PJG458776:PJG458777 PTC458776:PTC458777 QCY458776:QCY458777 QMU458776:QMU458777 QWQ458776:QWQ458777 RGM458776:RGM458777 RQI458776:RQI458777 SAE458776:SAE458777 SKA458776:SKA458777 STW458776:STW458777 TDS458776:TDS458777 TNO458776:TNO458777 TXK458776:TXK458777 UHG458776:UHG458777 URC458776:URC458777 VAY458776:VAY458777 VKU458776:VKU458777 VUQ458776:VUQ458777 WEM458776:WEM458777 WOI458776:WOI458777 WYE458776:WYE458777 V524312:V524313 LS524312:LS524313 VO524312:VO524313 AFK524312:AFK524313 APG524312:APG524313 AZC524312:AZC524313 BIY524312:BIY524313 BSU524312:BSU524313 CCQ524312:CCQ524313 CMM524312:CMM524313 CWI524312:CWI524313 DGE524312:DGE524313 DQA524312:DQA524313 DZW524312:DZW524313 EJS524312:EJS524313 ETO524312:ETO524313 FDK524312:FDK524313 FNG524312:FNG524313 FXC524312:FXC524313 GGY524312:GGY524313 GQU524312:GQU524313 HAQ524312:HAQ524313 HKM524312:HKM524313 HUI524312:HUI524313 IEE524312:IEE524313 IOA524312:IOA524313 IXW524312:IXW524313 JHS524312:JHS524313 JRO524312:JRO524313 KBK524312:KBK524313 KLG524312:KLG524313 KVC524312:KVC524313 LEY524312:LEY524313 LOU524312:LOU524313 LYQ524312:LYQ524313 MIM524312:MIM524313 MSI524312:MSI524313 NCE524312:NCE524313 NMA524312:NMA524313 NVW524312:NVW524313 OFS524312:OFS524313 OPO524312:OPO524313 OZK524312:OZK524313 PJG524312:PJG524313 PTC524312:PTC524313 QCY524312:QCY524313 QMU524312:QMU524313 QWQ524312:QWQ524313 RGM524312:RGM524313 RQI524312:RQI524313 SAE524312:SAE524313 SKA524312:SKA524313 STW524312:STW524313 TDS524312:TDS524313 TNO524312:TNO524313 TXK524312:TXK524313 UHG524312:UHG524313 URC524312:URC524313 VAY524312:VAY524313 VKU524312:VKU524313 VUQ524312:VUQ524313 WEM524312:WEM524313 WOI524312:WOI524313 WYE524312:WYE524313 V589848:V589849 LS589848:LS589849 VO589848:VO589849 AFK589848:AFK589849 APG589848:APG589849 AZC589848:AZC589849 BIY589848:BIY589849 BSU589848:BSU589849 CCQ589848:CCQ589849 CMM589848:CMM589849 CWI589848:CWI589849 DGE589848:DGE589849 DQA589848:DQA589849 DZW589848:DZW589849 EJS589848:EJS589849 ETO589848:ETO589849 FDK589848:FDK589849 FNG589848:FNG589849 FXC589848:FXC589849 GGY589848:GGY589849 GQU589848:GQU589849 HAQ589848:HAQ589849 HKM589848:HKM589849 HUI589848:HUI589849 IEE589848:IEE589849 IOA589848:IOA589849 IXW589848:IXW589849 JHS589848:JHS589849 JRO589848:JRO589849 KBK589848:KBK589849 KLG589848:KLG589849 KVC589848:KVC589849 LEY589848:LEY589849 LOU589848:LOU589849 LYQ589848:LYQ589849 MIM589848:MIM589849 MSI589848:MSI589849 NCE589848:NCE589849 NMA589848:NMA589849 NVW589848:NVW589849 OFS589848:OFS589849 OPO589848:OPO589849 OZK589848:OZK589849 PJG589848:PJG589849 PTC589848:PTC589849 QCY589848:QCY589849 QMU589848:QMU589849 QWQ589848:QWQ589849 RGM589848:RGM589849 RQI589848:RQI589849 SAE589848:SAE589849 SKA589848:SKA589849 STW589848:STW589849 TDS589848:TDS589849 TNO589848:TNO589849 TXK589848:TXK589849 UHG589848:UHG589849 URC589848:URC589849 VAY589848:VAY589849 VKU589848:VKU589849 VUQ589848:VUQ589849 WEM589848:WEM589849 WOI589848:WOI589849 WYE589848:WYE589849 V655384:V655385 LS655384:LS655385 VO655384:VO655385 AFK655384:AFK655385 APG655384:APG655385 AZC655384:AZC655385 BIY655384:BIY655385 BSU655384:BSU655385 CCQ655384:CCQ655385 CMM655384:CMM655385 CWI655384:CWI655385 DGE655384:DGE655385 DQA655384:DQA655385 DZW655384:DZW655385 EJS655384:EJS655385 ETO655384:ETO655385 FDK655384:FDK655385 FNG655384:FNG655385 FXC655384:FXC655385 GGY655384:GGY655385 GQU655384:GQU655385 HAQ655384:HAQ655385 HKM655384:HKM655385 HUI655384:HUI655385 IEE655384:IEE655385 IOA655384:IOA655385 IXW655384:IXW655385 JHS655384:JHS655385 JRO655384:JRO655385 KBK655384:KBK655385 KLG655384:KLG655385 KVC655384:KVC655385 LEY655384:LEY655385 LOU655384:LOU655385 LYQ655384:LYQ655385 MIM655384:MIM655385 MSI655384:MSI655385 NCE655384:NCE655385 NMA655384:NMA655385 NVW655384:NVW655385 OFS655384:OFS655385 OPO655384:OPO655385 OZK655384:OZK655385 PJG655384:PJG655385 PTC655384:PTC655385 QCY655384:QCY655385 QMU655384:QMU655385 QWQ655384:QWQ655385 RGM655384:RGM655385 RQI655384:RQI655385 SAE655384:SAE655385 SKA655384:SKA655385 STW655384:STW655385 TDS655384:TDS655385 TNO655384:TNO655385 TXK655384:TXK655385 UHG655384:UHG655385 URC655384:URC655385 VAY655384:VAY655385 VKU655384:VKU655385 VUQ655384:VUQ655385 WEM655384:WEM655385 WOI655384:WOI655385 WYE655384:WYE655385 V720920:V720921 LS720920:LS720921 VO720920:VO720921 AFK720920:AFK720921 APG720920:APG720921 AZC720920:AZC720921 BIY720920:BIY720921 BSU720920:BSU720921 CCQ720920:CCQ720921 CMM720920:CMM720921 CWI720920:CWI720921 DGE720920:DGE720921 DQA720920:DQA720921 DZW720920:DZW720921 EJS720920:EJS720921 ETO720920:ETO720921 FDK720920:FDK720921 FNG720920:FNG720921 FXC720920:FXC720921 GGY720920:GGY720921 GQU720920:GQU720921 HAQ720920:HAQ720921 HKM720920:HKM720921 HUI720920:HUI720921 IEE720920:IEE720921 IOA720920:IOA720921 IXW720920:IXW720921 JHS720920:JHS720921 JRO720920:JRO720921 KBK720920:KBK720921 KLG720920:KLG720921 KVC720920:KVC720921 LEY720920:LEY720921 LOU720920:LOU720921 LYQ720920:LYQ720921 MIM720920:MIM720921 MSI720920:MSI720921 NCE720920:NCE720921 NMA720920:NMA720921 NVW720920:NVW720921 OFS720920:OFS720921 OPO720920:OPO720921 OZK720920:OZK720921 PJG720920:PJG720921 PTC720920:PTC720921 QCY720920:QCY720921 QMU720920:QMU720921 QWQ720920:QWQ720921 RGM720920:RGM720921 RQI720920:RQI720921 SAE720920:SAE720921 SKA720920:SKA720921 STW720920:STW720921 TDS720920:TDS720921 TNO720920:TNO720921 TXK720920:TXK720921 UHG720920:UHG720921 URC720920:URC720921 VAY720920:VAY720921 VKU720920:VKU720921 VUQ720920:VUQ720921 WEM720920:WEM720921 WOI720920:WOI720921 WYE720920:WYE720921 V786456:V786457 LS786456:LS786457 VO786456:VO786457 AFK786456:AFK786457 APG786456:APG786457 AZC786456:AZC786457 BIY786456:BIY786457 BSU786456:BSU786457 CCQ786456:CCQ786457 CMM786456:CMM786457 CWI786456:CWI786457 DGE786456:DGE786457 DQA786456:DQA786457 DZW786456:DZW786457 EJS786456:EJS786457 ETO786456:ETO786457 FDK786456:FDK786457 FNG786456:FNG786457 FXC786456:FXC786457 GGY786456:GGY786457 GQU786456:GQU786457 HAQ786456:HAQ786457 HKM786456:HKM786457 HUI786456:HUI786457 IEE786456:IEE786457 IOA786456:IOA786457 IXW786456:IXW786457 JHS786456:JHS786457 JRO786456:JRO786457 KBK786456:KBK786457 KLG786456:KLG786457 KVC786456:KVC786457 LEY786456:LEY786457 LOU786456:LOU786457 LYQ786456:LYQ786457 MIM786456:MIM786457 MSI786456:MSI786457 NCE786456:NCE786457 NMA786456:NMA786457 NVW786456:NVW786457 OFS786456:OFS786457 OPO786456:OPO786457 OZK786456:OZK786457 PJG786456:PJG786457 PTC786456:PTC786457 QCY786456:QCY786457 QMU786456:QMU786457 QWQ786456:QWQ786457 RGM786456:RGM786457 RQI786456:RQI786457 SAE786456:SAE786457 SKA786456:SKA786457 STW786456:STW786457 TDS786456:TDS786457 TNO786456:TNO786457 TXK786456:TXK786457 UHG786456:UHG786457 URC786456:URC786457 VAY786456:VAY786457 VKU786456:VKU786457 VUQ786456:VUQ786457 WEM786456:WEM786457 WOI786456:WOI786457 WYE786456:WYE786457 V851992:V851993 LS851992:LS851993 VO851992:VO851993 AFK851992:AFK851993 APG851992:APG851993 AZC851992:AZC851993 BIY851992:BIY851993 BSU851992:BSU851993 CCQ851992:CCQ851993 CMM851992:CMM851993 CWI851992:CWI851993 DGE851992:DGE851993 DQA851992:DQA851993 DZW851992:DZW851993 EJS851992:EJS851993 ETO851992:ETO851993 FDK851992:FDK851993 FNG851992:FNG851993 FXC851992:FXC851993 GGY851992:GGY851993 GQU851992:GQU851993 HAQ851992:HAQ851993 HKM851992:HKM851993 HUI851992:HUI851993 IEE851992:IEE851993 IOA851992:IOA851993 IXW851992:IXW851993 JHS851992:JHS851993 JRO851992:JRO851993 KBK851992:KBK851993 KLG851992:KLG851993 KVC851992:KVC851993 LEY851992:LEY851993 LOU851992:LOU851993 LYQ851992:LYQ851993 MIM851992:MIM851993 MSI851992:MSI851993 NCE851992:NCE851993 NMA851992:NMA851993 NVW851992:NVW851993 OFS851992:OFS851993 OPO851992:OPO851993 OZK851992:OZK851993 PJG851992:PJG851993 PTC851992:PTC851993 QCY851992:QCY851993 QMU851992:QMU851993 QWQ851992:QWQ851993 RGM851992:RGM851993 RQI851992:RQI851993 SAE851992:SAE851993 SKA851992:SKA851993 STW851992:STW851993 TDS851992:TDS851993 TNO851992:TNO851993 TXK851992:TXK851993 UHG851992:UHG851993 URC851992:URC851993 VAY851992:VAY851993 VKU851992:VKU851993 VUQ851992:VUQ851993 WEM851992:WEM851993 WOI851992:WOI851993 WYE851992:WYE851993 V917528:V917529 LS917528:LS917529 VO917528:VO917529 AFK917528:AFK917529 APG917528:APG917529 AZC917528:AZC917529 BIY917528:BIY917529 BSU917528:BSU917529 CCQ917528:CCQ917529 CMM917528:CMM917529 CWI917528:CWI917529 DGE917528:DGE917529 DQA917528:DQA917529 DZW917528:DZW917529 EJS917528:EJS917529 ETO917528:ETO917529 FDK917528:FDK917529 FNG917528:FNG917529 FXC917528:FXC917529 GGY917528:GGY917529 GQU917528:GQU917529 HAQ917528:HAQ917529 HKM917528:HKM917529 HUI917528:HUI917529 IEE917528:IEE917529 IOA917528:IOA917529 IXW917528:IXW917529 JHS917528:JHS917529 JRO917528:JRO917529 KBK917528:KBK917529 KLG917528:KLG917529 KVC917528:KVC917529 LEY917528:LEY917529 LOU917528:LOU917529 LYQ917528:LYQ917529 MIM917528:MIM917529 MSI917528:MSI917529 NCE917528:NCE917529 NMA917528:NMA917529 NVW917528:NVW917529 OFS917528:OFS917529 OPO917528:OPO917529 OZK917528:OZK917529 PJG917528:PJG917529 PTC917528:PTC917529 QCY917528:QCY917529 QMU917528:QMU917529 QWQ917528:QWQ917529 RGM917528:RGM917529 RQI917528:RQI917529 SAE917528:SAE917529 SKA917528:SKA917529 STW917528:STW917529 TDS917528:TDS917529 TNO917528:TNO917529 TXK917528:TXK917529 UHG917528:UHG917529 URC917528:URC917529 VAY917528:VAY917529 VKU917528:VKU917529 VUQ917528:VUQ917529 WEM917528:WEM917529 WOI917528:WOI917529 WYE917528:WYE917529 V983064:V983065 LS983064:LS983065 VO983064:VO983065 AFK983064:AFK983065 APG983064:APG983065 AZC983064:AZC983065 BIY983064:BIY983065 BSU983064:BSU983065 CCQ983064:CCQ983065 CMM983064:CMM983065 CWI983064:CWI983065 DGE983064:DGE983065 DQA983064:DQA983065 DZW983064:DZW983065 EJS983064:EJS983065 ETO983064:ETO983065 FDK983064:FDK983065 FNG983064:FNG983065 FXC983064:FXC983065 GGY983064:GGY983065 GQU983064:GQU983065 HAQ983064:HAQ983065 HKM983064:HKM983065 HUI983064:HUI983065 IEE983064:IEE983065 IOA983064:IOA983065 IXW983064:IXW983065 JHS983064:JHS983065 JRO983064:JRO983065 KBK983064:KBK983065 KLG983064:KLG983065 KVC983064:KVC983065 LEY983064:LEY983065 LOU983064:LOU983065 LYQ983064:LYQ983065 MIM983064:MIM983065 MSI983064:MSI983065 NCE983064:NCE983065 NMA983064:NMA983065 NVW983064:NVW983065 OFS983064:OFS983065 OPO983064:OPO983065 OZK983064:OZK983065 PJG983064:PJG983065 PTC983064:PTC983065 QCY983064:QCY983065 QMU983064:QMU983065 QWQ983064:QWQ983065 RGM983064:RGM983065 RQI983064:RQI983065 SAE983064:SAE983065 SKA983064:SKA983065 STW983064:STW983065 TDS983064:TDS983065 TNO983064:TNO983065 TXK983064:TXK983065 UHG983064:UHG983065 URC983064:URC983065 VAY983064:VAY983065 VKU983064:VKU983065 VUQ983064:VUQ983065 WEM983064:WEM983065 WOI983064:WOI983065 VO24 V24 WYL29 V29 LZ29 VV29 AFR29 APN29 AZJ29 BJF29 BTB29 CCX29 CMT29 CWP29 DGL29 DQH29 EAD29 EJZ29 ETV29 FDR29 FNN29 FXJ29 GHF29 GRB29 HAX29 HKT29 HUP29 IEL29 IOH29 IYD29 JHZ29 JRV29 KBR29 KLN29 KVJ29 LFF29 LPB29 LYX29 MIT29 MSP29 NCL29 NMH29 NWD29 OFZ29 OPV29 OZR29 PJN29 PTJ29 QDF29 QNB29 QWX29 RGT29 RQP29 SAL29 SKH29 SUD29 TDZ29 TNV29 TXR29 UHN29 URJ29 VBF29 VLB29 VUX29 WET29 WOP29 AH65560:AH65561 AH131096:AH131097 AH196632:AH196633 AH262168:AH262169 AH327704:AH327705 AH393240:AH393241 AH458776:AH458777 AH524312:AH524313 AH589848:AH589849 AH655384:AH655385 AH720920:AH720921 AH786456:AH786457 AH851992:AH851993 AH917528:AH917529 AH983064:AH983065 AH24 AH29 AT65560:AT65561 AT131096:AT131097 AT196632:AT196633 AT262168:AT262169 AT327704:AT327705 AT393240:AT393241 AT458776:AT458777 AT524312:AT524313 AT589848:AT589849 AT655384:AT655385 AT720920:AT720921 AT786456:AT786457 AT851992:AT851993 AT917528:AT917529 AT983064:AT983065 AT24 AT29 BF65560:BF65561 BF131096:BF131097 BF196632:BF196633 BF262168:BF262169 BF327704:BF327705 BF393240:BF393241 BF458776:BF458777 BF524312:BF524313 BF589848:BF589849 BF655384:BF655385 BF720920:BF720921 BF786456:BF786457 BF851992:BF851993 BF917528:BF917529 BF983064:BF983065 BF24 BF29 BR65560:BR65561 BR131096:BR131097 BR196632:BR196633 BR262168:BR262169 BR327704:BR327705 BR393240:BR393241 BR458776:BR458777 BR524312:BR524313 BR589848:BR589849 BR655384:BR655385 BR720920:BR720921 BR786456:BR786457 BR851992:BR851993 BR917528:BR917529 BR983064:BR983065 BR24 BR29 CD65560:CD65561 CD131096:CD131097 CD196632:CD196633 CD262168:CD262169 CD327704:CD327705 CD393240:CD393241 CD458776:CD458777 CD524312:CD524313 CD589848:CD589849 CD655384:CD655385 CD720920:CD720921 CD786456:CD786457 CD851992:CD851993 CD917528:CD917529 CD983064:CD983065 CD24 CD29" xr:uid="{00000000-0002-0000-1900-000006000000}"/>
    <dataValidation allowBlank="1" showInputMessage="1" showErrorMessage="1" prompt="Для выбора выполните двойной щелчок левой клавиши мыши по соответствующей ячейке." sqref="VS24 X65560:X65562 LU65560:LU65562 VQ65560:VQ65562 AFM65560:AFM65562 API65560:API65562 AZE65560:AZE65562 BJA65560:BJA65562 BSW65560:BSW65562 CCS65560:CCS65562 CMO65560:CMO65562 CWK65560:CWK65562 DGG65560:DGG65562 DQC65560:DQC65562 DZY65560:DZY65562 EJU65560:EJU65562 ETQ65560:ETQ65562 FDM65560:FDM65562 FNI65560:FNI65562 FXE65560:FXE65562 GHA65560:GHA65562 GQW65560:GQW65562 HAS65560:HAS65562 HKO65560:HKO65562 HUK65560:HUK65562 IEG65560:IEG65562 IOC65560:IOC65562 IXY65560:IXY65562 JHU65560:JHU65562 JRQ65560:JRQ65562 KBM65560:KBM65562 KLI65560:KLI65562 KVE65560:KVE65562 LFA65560:LFA65562 LOW65560:LOW65562 LYS65560:LYS65562 MIO65560:MIO65562 MSK65560:MSK65562 NCG65560:NCG65562 NMC65560:NMC65562 NVY65560:NVY65562 OFU65560:OFU65562 OPQ65560:OPQ65562 OZM65560:OZM65562 PJI65560:PJI65562 PTE65560:PTE65562 QDA65560:QDA65562 QMW65560:QMW65562 QWS65560:QWS65562 RGO65560:RGO65562 RQK65560:RQK65562 SAG65560:SAG65562 SKC65560:SKC65562 STY65560:STY65562 TDU65560:TDU65562 TNQ65560:TNQ65562 TXM65560:TXM65562 UHI65560:UHI65562 URE65560:URE65562 VBA65560:VBA65562 VKW65560:VKW65562 VUS65560:VUS65562 WEO65560:WEO65562 WOK65560:WOK65562 WYG65560:WYG65562 X131096:X131098 LU131096:LU131098 VQ131096:VQ131098 AFM131096:AFM131098 API131096:API131098 AZE131096:AZE131098 BJA131096:BJA131098 BSW131096:BSW131098 CCS131096:CCS131098 CMO131096:CMO131098 CWK131096:CWK131098 DGG131096:DGG131098 DQC131096:DQC131098 DZY131096:DZY131098 EJU131096:EJU131098 ETQ131096:ETQ131098 FDM131096:FDM131098 FNI131096:FNI131098 FXE131096:FXE131098 GHA131096:GHA131098 GQW131096:GQW131098 HAS131096:HAS131098 HKO131096:HKO131098 HUK131096:HUK131098 IEG131096:IEG131098 IOC131096:IOC131098 IXY131096:IXY131098 JHU131096:JHU131098 JRQ131096:JRQ131098 KBM131096:KBM131098 KLI131096:KLI131098 KVE131096:KVE131098 LFA131096:LFA131098 LOW131096:LOW131098 LYS131096:LYS131098 MIO131096:MIO131098 MSK131096:MSK131098 NCG131096:NCG131098 NMC131096:NMC131098 NVY131096:NVY131098 OFU131096:OFU131098 OPQ131096:OPQ131098 OZM131096:OZM131098 PJI131096:PJI131098 PTE131096:PTE131098 QDA131096:QDA131098 QMW131096:QMW131098 QWS131096:QWS131098 RGO131096:RGO131098 RQK131096:RQK131098 SAG131096:SAG131098 SKC131096:SKC131098 STY131096:STY131098 TDU131096:TDU131098 TNQ131096:TNQ131098 TXM131096:TXM131098 UHI131096:UHI131098 URE131096:URE131098 VBA131096:VBA131098 VKW131096:VKW131098 VUS131096:VUS131098 WEO131096:WEO131098 WOK131096:WOK131098 WYG131096:WYG131098 X196632:X196634 LU196632:LU196634 VQ196632:VQ196634 AFM196632:AFM196634 API196632:API196634 AZE196632:AZE196634 BJA196632:BJA196634 BSW196632:BSW196634 CCS196632:CCS196634 CMO196632:CMO196634 CWK196632:CWK196634 DGG196632:DGG196634 DQC196632:DQC196634 DZY196632:DZY196634 EJU196632:EJU196634 ETQ196632:ETQ196634 FDM196632:FDM196634 FNI196632:FNI196634 FXE196632:FXE196634 GHA196632:GHA196634 GQW196632:GQW196634 HAS196632:HAS196634 HKO196632:HKO196634 HUK196632:HUK196634 IEG196632:IEG196634 IOC196632:IOC196634 IXY196632:IXY196634 JHU196632:JHU196634 JRQ196632:JRQ196634 KBM196632:KBM196634 KLI196632:KLI196634 KVE196632:KVE196634 LFA196632:LFA196634 LOW196632:LOW196634 LYS196632:LYS196634 MIO196632:MIO196634 MSK196632:MSK196634 NCG196632:NCG196634 NMC196632:NMC196634 NVY196632:NVY196634 OFU196632:OFU196634 OPQ196632:OPQ196634 OZM196632:OZM196634 PJI196632:PJI196634 PTE196632:PTE196634 QDA196632:QDA196634 QMW196632:QMW196634 QWS196632:QWS196634 RGO196632:RGO196634 RQK196632:RQK196634 SAG196632:SAG196634 SKC196632:SKC196634 STY196632:STY196634 TDU196632:TDU196634 TNQ196632:TNQ196634 TXM196632:TXM196634 UHI196632:UHI196634 URE196632:URE196634 VBA196632:VBA196634 VKW196632:VKW196634 VUS196632:VUS196634 WEO196632:WEO196634 WOK196632:WOK196634 WYG196632:WYG196634 X262168:X262170 LU262168:LU262170 VQ262168:VQ262170 AFM262168:AFM262170 API262168:API262170 AZE262168:AZE262170 BJA262168:BJA262170 BSW262168:BSW262170 CCS262168:CCS262170 CMO262168:CMO262170 CWK262168:CWK262170 DGG262168:DGG262170 DQC262168:DQC262170 DZY262168:DZY262170 EJU262168:EJU262170 ETQ262168:ETQ262170 FDM262168:FDM262170 FNI262168:FNI262170 FXE262168:FXE262170 GHA262168:GHA262170 GQW262168:GQW262170 HAS262168:HAS262170 HKO262168:HKO262170 HUK262168:HUK262170 IEG262168:IEG262170 IOC262168:IOC262170 IXY262168:IXY262170 JHU262168:JHU262170 JRQ262168:JRQ262170 KBM262168:KBM262170 KLI262168:KLI262170 KVE262168:KVE262170 LFA262168:LFA262170 LOW262168:LOW262170 LYS262168:LYS262170 MIO262168:MIO262170 MSK262168:MSK262170 NCG262168:NCG262170 NMC262168:NMC262170 NVY262168:NVY262170 OFU262168:OFU262170 OPQ262168:OPQ262170 OZM262168:OZM262170 PJI262168:PJI262170 PTE262168:PTE262170 QDA262168:QDA262170 QMW262168:QMW262170 QWS262168:QWS262170 RGO262168:RGO262170 RQK262168:RQK262170 SAG262168:SAG262170 SKC262168:SKC262170 STY262168:STY262170 TDU262168:TDU262170 TNQ262168:TNQ262170 TXM262168:TXM262170 UHI262168:UHI262170 URE262168:URE262170 VBA262168:VBA262170 VKW262168:VKW262170 VUS262168:VUS262170 WEO262168:WEO262170 WOK262168:WOK262170 WYG262168:WYG262170 X327704:X327706 LU327704:LU327706 VQ327704:VQ327706 AFM327704:AFM327706 API327704:API327706 AZE327704:AZE327706 BJA327704:BJA327706 BSW327704:BSW327706 CCS327704:CCS327706 CMO327704:CMO327706 CWK327704:CWK327706 DGG327704:DGG327706 DQC327704:DQC327706 DZY327704:DZY327706 EJU327704:EJU327706 ETQ327704:ETQ327706 FDM327704:FDM327706 FNI327704:FNI327706 FXE327704:FXE327706 GHA327704:GHA327706 GQW327704:GQW327706 HAS327704:HAS327706 HKO327704:HKO327706 HUK327704:HUK327706 IEG327704:IEG327706 IOC327704:IOC327706 IXY327704:IXY327706 JHU327704:JHU327706 JRQ327704:JRQ327706 KBM327704:KBM327706 KLI327704:KLI327706 KVE327704:KVE327706 LFA327704:LFA327706 LOW327704:LOW327706 LYS327704:LYS327706 MIO327704:MIO327706 MSK327704:MSK327706 NCG327704:NCG327706 NMC327704:NMC327706 NVY327704:NVY327706 OFU327704:OFU327706 OPQ327704:OPQ327706 OZM327704:OZM327706 PJI327704:PJI327706 PTE327704:PTE327706 QDA327704:QDA327706 QMW327704:QMW327706 QWS327704:QWS327706 RGO327704:RGO327706 RQK327704:RQK327706 SAG327704:SAG327706 SKC327704:SKC327706 STY327704:STY327706 TDU327704:TDU327706 TNQ327704:TNQ327706 TXM327704:TXM327706 UHI327704:UHI327706 URE327704:URE327706 VBA327704:VBA327706 VKW327704:VKW327706 VUS327704:VUS327706 WEO327704:WEO327706 WOK327704:WOK327706 WYG327704:WYG327706 X393240:X393242 LU393240:LU393242 VQ393240:VQ393242 AFM393240:AFM393242 API393240:API393242 AZE393240:AZE393242 BJA393240:BJA393242 BSW393240:BSW393242 CCS393240:CCS393242 CMO393240:CMO393242 CWK393240:CWK393242 DGG393240:DGG393242 DQC393240:DQC393242 DZY393240:DZY393242 EJU393240:EJU393242 ETQ393240:ETQ393242 FDM393240:FDM393242 FNI393240:FNI393242 FXE393240:FXE393242 GHA393240:GHA393242 GQW393240:GQW393242 HAS393240:HAS393242 HKO393240:HKO393242 HUK393240:HUK393242 IEG393240:IEG393242 IOC393240:IOC393242 IXY393240:IXY393242 JHU393240:JHU393242 JRQ393240:JRQ393242 KBM393240:KBM393242 KLI393240:KLI393242 KVE393240:KVE393242 LFA393240:LFA393242 LOW393240:LOW393242 LYS393240:LYS393242 MIO393240:MIO393242 MSK393240:MSK393242 NCG393240:NCG393242 NMC393240:NMC393242 NVY393240:NVY393242 OFU393240:OFU393242 OPQ393240:OPQ393242 OZM393240:OZM393242 PJI393240:PJI393242 PTE393240:PTE393242 QDA393240:QDA393242 QMW393240:QMW393242 QWS393240:QWS393242 RGO393240:RGO393242 RQK393240:RQK393242 SAG393240:SAG393242 SKC393240:SKC393242 STY393240:STY393242 TDU393240:TDU393242 TNQ393240:TNQ393242 TXM393240:TXM393242 UHI393240:UHI393242 URE393240:URE393242 VBA393240:VBA393242 VKW393240:VKW393242 VUS393240:VUS393242 WEO393240:WEO393242 WOK393240:WOK393242 WYG393240:WYG393242 X458776:X458778 LU458776:LU458778 VQ458776:VQ458778 AFM458776:AFM458778 API458776:API458778 AZE458776:AZE458778 BJA458776:BJA458778 BSW458776:BSW458778 CCS458776:CCS458778 CMO458776:CMO458778 CWK458776:CWK458778 DGG458776:DGG458778 DQC458776:DQC458778 DZY458776:DZY458778 EJU458776:EJU458778 ETQ458776:ETQ458778 FDM458776:FDM458778 FNI458776:FNI458778 FXE458776:FXE458778 GHA458776:GHA458778 GQW458776:GQW458778 HAS458776:HAS458778 HKO458776:HKO458778 HUK458776:HUK458778 IEG458776:IEG458778 IOC458776:IOC458778 IXY458776:IXY458778 JHU458776:JHU458778 JRQ458776:JRQ458778 KBM458776:KBM458778 KLI458776:KLI458778 KVE458776:KVE458778 LFA458776:LFA458778 LOW458776:LOW458778 LYS458776:LYS458778 MIO458776:MIO458778 MSK458776:MSK458778 NCG458776:NCG458778 NMC458776:NMC458778 NVY458776:NVY458778 OFU458776:OFU458778 OPQ458776:OPQ458778 OZM458776:OZM458778 PJI458776:PJI458778 PTE458776:PTE458778 QDA458776:QDA458778 QMW458776:QMW458778 QWS458776:QWS458778 RGO458776:RGO458778 RQK458776:RQK458778 SAG458776:SAG458778 SKC458776:SKC458778 STY458776:STY458778 TDU458776:TDU458778 TNQ458776:TNQ458778 TXM458776:TXM458778 UHI458776:UHI458778 URE458776:URE458778 VBA458776:VBA458778 VKW458776:VKW458778 VUS458776:VUS458778 WEO458776:WEO458778 WOK458776:WOK458778 WYG458776:WYG458778 X524312:X524314 LU524312:LU524314 VQ524312:VQ524314 AFM524312:AFM524314 API524312:API524314 AZE524312:AZE524314 BJA524312:BJA524314 BSW524312:BSW524314 CCS524312:CCS524314 CMO524312:CMO524314 CWK524312:CWK524314 DGG524312:DGG524314 DQC524312:DQC524314 DZY524312:DZY524314 EJU524312:EJU524314 ETQ524312:ETQ524314 FDM524312:FDM524314 FNI524312:FNI524314 FXE524312:FXE524314 GHA524312:GHA524314 GQW524312:GQW524314 HAS524312:HAS524314 HKO524312:HKO524314 HUK524312:HUK524314 IEG524312:IEG524314 IOC524312:IOC524314 IXY524312:IXY524314 JHU524312:JHU524314 JRQ524312:JRQ524314 KBM524312:KBM524314 KLI524312:KLI524314 KVE524312:KVE524314 LFA524312:LFA524314 LOW524312:LOW524314 LYS524312:LYS524314 MIO524312:MIO524314 MSK524312:MSK524314 NCG524312:NCG524314 NMC524312:NMC524314 NVY524312:NVY524314 OFU524312:OFU524314 OPQ524312:OPQ524314 OZM524312:OZM524314 PJI524312:PJI524314 PTE524312:PTE524314 QDA524312:QDA524314 QMW524312:QMW524314 QWS524312:QWS524314 RGO524312:RGO524314 RQK524312:RQK524314 SAG524312:SAG524314 SKC524312:SKC524314 STY524312:STY524314 TDU524312:TDU524314 TNQ524312:TNQ524314 TXM524312:TXM524314 UHI524312:UHI524314 URE524312:URE524314 VBA524312:VBA524314 VKW524312:VKW524314 VUS524312:VUS524314 WEO524312:WEO524314 WOK524312:WOK524314 WYG524312:WYG524314 X589848:X589850 LU589848:LU589850 VQ589848:VQ589850 AFM589848:AFM589850 API589848:API589850 AZE589848:AZE589850 BJA589848:BJA589850 BSW589848:BSW589850 CCS589848:CCS589850 CMO589848:CMO589850 CWK589848:CWK589850 DGG589848:DGG589850 DQC589848:DQC589850 DZY589848:DZY589850 EJU589848:EJU589850 ETQ589848:ETQ589850 FDM589848:FDM589850 FNI589848:FNI589850 FXE589848:FXE589850 GHA589848:GHA589850 GQW589848:GQW589850 HAS589848:HAS589850 HKO589848:HKO589850 HUK589848:HUK589850 IEG589848:IEG589850 IOC589848:IOC589850 IXY589848:IXY589850 JHU589848:JHU589850 JRQ589848:JRQ589850 KBM589848:KBM589850 KLI589848:KLI589850 KVE589848:KVE589850 LFA589848:LFA589850 LOW589848:LOW589850 LYS589848:LYS589850 MIO589848:MIO589850 MSK589848:MSK589850 NCG589848:NCG589850 NMC589848:NMC589850 NVY589848:NVY589850 OFU589848:OFU589850 OPQ589848:OPQ589850 OZM589848:OZM589850 PJI589848:PJI589850 PTE589848:PTE589850 QDA589848:QDA589850 QMW589848:QMW589850 QWS589848:QWS589850 RGO589848:RGO589850 RQK589848:RQK589850 SAG589848:SAG589850 SKC589848:SKC589850 STY589848:STY589850 TDU589848:TDU589850 TNQ589848:TNQ589850 TXM589848:TXM589850 UHI589848:UHI589850 URE589848:URE589850 VBA589848:VBA589850 VKW589848:VKW589850 VUS589848:VUS589850 WEO589848:WEO589850 WOK589848:WOK589850 WYG589848:WYG589850 X655384:X655386 LU655384:LU655386 VQ655384:VQ655386 AFM655384:AFM655386 API655384:API655386 AZE655384:AZE655386 BJA655384:BJA655386 BSW655384:BSW655386 CCS655384:CCS655386 CMO655384:CMO655386 CWK655384:CWK655386 DGG655384:DGG655386 DQC655384:DQC655386 DZY655384:DZY655386 EJU655384:EJU655386 ETQ655384:ETQ655386 FDM655384:FDM655386 FNI655384:FNI655386 FXE655384:FXE655386 GHA655384:GHA655386 GQW655384:GQW655386 HAS655384:HAS655386 HKO655384:HKO655386 HUK655384:HUK655386 IEG655384:IEG655386 IOC655384:IOC655386 IXY655384:IXY655386 JHU655384:JHU655386 JRQ655384:JRQ655386 KBM655384:KBM655386 KLI655384:KLI655386 KVE655384:KVE655386 LFA655384:LFA655386 LOW655384:LOW655386 LYS655384:LYS655386 MIO655384:MIO655386 MSK655384:MSK655386 NCG655384:NCG655386 NMC655384:NMC655386 NVY655384:NVY655386 OFU655384:OFU655386 OPQ655384:OPQ655386 OZM655384:OZM655386 PJI655384:PJI655386 PTE655384:PTE655386 QDA655384:QDA655386 QMW655384:QMW655386 QWS655384:QWS655386 RGO655384:RGO655386 RQK655384:RQK655386 SAG655384:SAG655386 SKC655384:SKC655386 STY655384:STY655386 TDU655384:TDU655386 TNQ655384:TNQ655386 TXM655384:TXM655386 UHI655384:UHI655386 URE655384:URE655386 VBA655384:VBA655386 VKW655384:VKW655386 VUS655384:VUS655386 WEO655384:WEO655386 WOK655384:WOK655386 WYG655384:WYG655386 X720920:X720922 LU720920:LU720922 VQ720920:VQ720922 AFM720920:AFM720922 API720920:API720922 AZE720920:AZE720922 BJA720920:BJA720922 BSW720920:BSW720922 CCS720920:CCS720922 CMO720920:CMO720922 CWK720920:CWK720922 DGG720920:DGG720922 DQC720920:DQC720922 DZY720920:DZY720922 EJU720920:EJU720922 ETQ720920:ETQ720922 FDM720920:FDM720922 FNI720920:FNI720922 FXE720920:FXE720922 GHA720920:GHA720922 GQW720920:GQW720922 HAS720920:HAS720922 HKO720920:HKO720922 HUK720920:HUK720922 IEG720920:IEG720922 IOC720920:IOC720922 IXY720920:IXY720922 JHU720920:JHU720922 JRQ720920:JRQ720922 KBM720920:KBM720922 KLI720920:KLI720922 KVE720920:KVE720922 LFA720920:LFA720922 LOW720920:LOW720922 LYS720920:LYS720922 MIO720920:MIO720922 MSK720920:MSK720922 NCG720920:NCG720922 NMC720920:NMC720922 NVY720920:NVY720922 OFU720920:OFU720922 OPQ720920:OPQ720922 OZM720920:OZM720922 PJI720920:PJI720922 PTE720920:PTE720922 QDA720920:QDA720922 QMW720920:QMW720922 QWS720920:QWS720922 RGO720920:RGO720922 RQK720920:RQK720922 SAG720920:SAG720922 SKC720920:SKC720922 STY720920:STY720922 TDU720920:TDU720922 TNQ720920:TNQ720922 TXM720920:TXM720922 UHI720920:UHI720922 URE720920:URE720922 VBA720920:VBA720922 VKW720920:VKW720922 VUS720920:VUS720922 WEO720920:WEO720922 WOK720920:WOK720922 WYG720920:WYG720922 X786456:X786458 LU786456:LU786458 VQ786456:VQ786458 AFM786456:AFM786458 API786456:API786458 AZE786456:AZE786458 BJA786456:BJA786458 BSW786456:BSW786458 CCS786456:CCS786458 CMO786456:CMO786458 CWK786456:CWK786458 DGG786456:DGG786458 DQC786456:DQC786458 DZY786456:DZY786458 EJU786456:EJU786458 ETQ786456:ETQ786458 FDM786456:FDM786458 FNI786456:FNI786458 FXE786456:FXE786458 GHA786456:GHA786458 GQW786456:GQW786458 HAS786456:HAS786458 HKO786456:HKO786458 HUK786456:HUK786458 IEG786456:IEG786458 IOC786456:IOC786458 IXY786456:IXY786458 JHU786456:JHU786458 JRQ786456:JRQ786458 KBM786456:KBM786458 KLI786456:KLI786458 KVE786456:KVE786458 LFA786456:LFA786458 LOW786456:LOW786458 LYS786456:LYS786458 MIO786456:MIO786458 MSK786456:MSK786458 NCG786456:NCG786458 NMC786456:NMC786458 NVY786456:NVY786458 OFU786456:OFU786458 OPQ786456:OPQ786458 OZM786456:OZM786458 PJI786456:PJI786458 PTE786456:PTE786458 QDA786456:QDA786458 QMW786456:QMW786458 QWS786456:QWS786458 RGO786456:RGO786458 RQK786456:RQK786458 SAG786456:SAG786458 SKC786456:SKC786458 STY786456:STY786458 TDU786456:TDU786458 TNQ786456:TNQ786458 TXM786456:TXM786458 UHI786456:UHI786458 URE786456:URE786458 VBA786456:VBA786458 VKW786456:VKW786458 VUS786456:VUS786458 WEO786456:WEO786458 WOK786456:WOK786458 WYG786456:WYG786458 X851992:X851994 LU851992:LU851994 VQ851992:VQ851994 AFM851992:AFM851994 API851992:API851994 AZE851992:AZE851994 BJA851992:BJA851994 BSW851992:BSW851994 CCS851992:CCS851994 CMO851992:CMO851994 CWK851992:CWK851994 DGG851992:DGG851994 DQC851992:DQC851994 DZY851992:DZY851994 EJU851992:EJU851994 ETQ851992:ETQ851994 FDM851992:FDM851994 FNI851992:FNI851994 FXE851992:FXE851994 GHA851992:GHA851994 GQW851992:GQW851994 HAS851992:HAS851994 HKO851992:HKO851994 HUK851992:HUK851994 IEG851992:IEG851994 IOC851992:IOC851994 IXY851992:IXY851994 JHU851992:JHU851994 JRQ851992:JRQ851994 KBM851992:KBM851994 KLI851992:KLI851994 KVE851992:KVE851994 LFA851992:LFA851994 LOW851992:LOW851994 LYS851992:LYS851994 MIO851992:MIO851994 MSK851992:MSK851994 NCG851992:NCG851994 NMC851992:NMC851994 NVY851992:NVY851994 OFU851992:OFU851994 OPQ851992:OPQ851994 OZM851992:OZM851994 PJI851992:PJI851994 PTE851992:PTE851994 QDA851992:QDA851994 QMW851992:QMW851994 QWS851992:QWS851994 RGO851992:RGO851994 RQK851992:RQK851994 SAG851992:SAG851994 SKC851992:SKC851994 STY851992:STY851994 TDU851992:TDU851994 TNQ851992:TNQ851994 TXM851992:TXM851994 UHI851992:UHI851994 URE851992:URE851994 VBA851992:VBA851994 VKW851992:VKW851994 VUS851992:VUS851994 WEO851992:WEO851994 WOK851992:WOK851994 WYG851992:WYG851994 X917528:X917530 LU917528:LU917530 VQ917528:VQ917530 AFM917528:AFM917530 API917528:API917530 AZE917528:AZE917530 BJA917528:BJA917530 BSW917528:BSW917530 CCS917528:CCS917530 CMO917528:CMO917530 CWK917528:CWK917530 DGG917528:DGG917530 DQC917528:DQC917530 DZY917528:DZY917530 EJU917528:EJU917530 ETQ917528:ETQ917530 FDM917528:FDM917530 FNI917528:FNI917530 FXE917528:FXE917530 GHA917528:GHA917530 GQW917528:GQW917530 HAS917528:HAS917530 HKO917528:HKO917530 HUK917528:HUK917530 IEG917528:IEG917530 IOC917528:IOC917530 IXY917528:IXY917530 JHU917528:JHU917530 JRQ917528:JRQ917530 KBM917528:KBM917530 KLI917528:KLI917530 KVE917528:KVE917530 LFA917528:LFA917530 LOW917528:LOW917530 LYS917528:LYS917530 MIO917528:MIO917530 MSK917528:MSK917530 NCG917528:NCG917530 NMC917528:NMC917530 NVY917528:NVY917530 OFU917528:OFU917530 OPQ917528:OPQ917530 OZM917528:OZM917530 PJI917528:PJI917530 PTE917528:PTE917530 QDA917528:QDA917530 QMW917528:QMW917530 QWS917528:QWS917530 RGO917528:RGO917530 RQK917528:RQK917530 SAG917528:SAG917530 SKC917528:SKC917530 STY917528:STY917530 TDU917528:TDU917530 TNQ917528:TNQ917530 TXM917528:TXM917530 UHI917528:UHI917530 URE917528:URE917530 VBA917528:VBA917530 VKW917528:VKW917530 VUS917528:VUS917530 WEO917528:WEO917530 WOK917528:WOK917530 WYG917528:WYG917530 X983064:X983066 LU983064:LU983066 VQ983064:VQ983066 AFM983064:AFM983066 API983064:API983066 AZE983064:AZE983066 BJA983064:BJA983066 BSW983064:BSW983066 CCS983064:CCS983066 CMO983064:CMO983066 CWK983064:CWK983066 DGG983064:DGG983066 DQC983064:DQC983066 DZY983064:DZY983066 EJU983064:EJU983066 ETQ983064:ETQ983066 FDM983064:FDM983066 FNI983064:FNI983066 FXE983064:FXE983066 GHA983064:GHA983066 GQW983064:GQW983066 HAS983064:HAS983066 HKO983064:HKO983066 HUK983064:HUK983066 IEG983064:IEG983066 IOC983064:IOC983066 IXY983064:IXY983066 JHU983064:JHU983066 JRQ983064:JRQ983066 KBM983064:KBM983066 KLI983064:KLI983066 KVE983064:KVE983066 LFA983064:LFA983066 LOW983064:LOW983066 LYS983064:LYS983066 MIO983064:MIO983066 MSK983064:MSK983066 NCG983064:NCG983066 NMC983064:NMC983066 NVY983064:NVY983066 OFU983064:OFU983066 OPQ983064:OPQ983066 OZM983064:OZM983066 PJI983064:PJI983066 PTE983064:PTE983066 QDA983064:QDA983066 QMW983064:QMW983066 QWS983064:QWS983066 RGO983064:RGO983066 RQK983064:RQK983066 SAG983064:SAG983066 SKC983064:SKC983066 STY983064:STY983066 TDU983064:TDU983066 TNQ983064:TNQ983066 TXM983064:TXM983066 UHI983064:UHI983066 URE983064:URE983066 VBA983064:VBA983066 VKW983064:VKW983066 VUS983064:VUS983066 WEO983064:WEO983066 WOK983064:WOK983066 WYG983064:WYG983066 AFO24 APK24 AZG24 BJC24 BSY24 CCU24 CMQ24 CWM24 DGI24 DQE24 EAA24 EJW24 ETS24 FDO24 FNK24 FXG24 GHC24 GQY24 HAU24 HKQ24 HUM24 IEI24 IOE24 IYA24 JHW24 JRS24 KBO24 KLK24 KVG24 LFC24 LOY24 LYU24 MIQ24 MSM24 NCI24 NME24 NWA24 OFW24 OPS24 OZO24 PJK24 PTG24 QDC24 QMY24 QWU24 RGQ24 RQM24 SAI24 SKE24 SUA24 TDW24 TNS24 TXO24 UHK24 URG24 VBC24 VKY24 VUU24 WEQ24 WOM24 WYI24 WYI983064:WYI983065 Z196632:Z196633 LW65560:LW65561 VS65560:VS65561 AFO65560:AFO65561 APK65560:APK65561 AZG65560:AZG65561 BJC65560:BJC65561 BSY65560:BSY65561 CCU65560:CCU65561 CMQ65560:CMQ65561 CWM65560:CWM65561 DGI65560:DGI65561 DQE65560:DQE65561 EAA65560:EAA65561 EJW65560:EJW65561 ETS65560:ETS65561 FDO65560:FDO65561 FNK65560:FNK65561 FXG65560:FXG65561 GHC65560:GHC65561 GQY65560:GQY65561 HAU65560:HAU65561 HKQ65560:HKQ65561 HUM65560:HUM65561 IEI65560:IEI65561 IOE65560:IOE65561 IYA65560:IYA65561 JHW65560:JHW65561 JRS65560:JRS65561 KBO65560:KBO65561 KLK65560:KLK65561 KVG65560:KVG65561 LFC65560:LFC65561 LOY65560:LOY65561 LYU65560:LYU65561 MIQ65560:MIQ65561 MSM65560:MSM65561 NCI65560:NCI65561 NME65560:NME65561 NWA65560:NWA65561 OFW65560:OFW65561 OPS65560:OPS65561 OZO65560:OZO65561 PJK65560:PJK65561 PTG65560:PTG65561 QDC65560:QDC65561 QMY65560:QMY65561 QWU65560:QWU65561 RGQ65560:RGQ65561 RQM65560:RQM65561 SAI65560:SAI65561 SKE65560:SKE65561 SUA65560:SUA65561 TDW65560:TDW65561 TNS65560:TNS65561 TXO65560:TXO65561 UHK65560:UHK65561 URG65560:URG65561 VBC65560:VBC65561 VKY65560:VKY65561 VUU65560:VUU65561 WEQ65560:WEQ65561 WOM65560:WOM65561 WYI65560:WYI65561 Z262168:Z262169 LW131096:LW131097 VS131096:VS131097 AFO131096:AFO131097 APK131096:APK131097 AZG131096:AZG131097 BJC131096:BJC131097 BSY131096:BSY131097 CCU131096:CCU131097 CMQ131096:CMQ131097 CWM131096:CWM131097 DGI131096:DGI131097 DQE131096:DQE131097 EAA131096:EAA131097 EJW131096:EJW131097 ETS131096:ETS131097 FDO131096:FDO131097 FNK131096:FNK131097 FXG131096:FXG131097 GHC131096:GHC131097 GQY131096:GQY131097 HAU131096:HAU131097 HKQ131096:HKQ131097 HUM131096:HUM131097 IEI131096:IEI131097 IOE131096:IOE131097 IYA131096:IYA131097 JHW131096:JHW131097 JRS131096:JRS131097 KBO131096:KBO131097 KLK131096:KLK131097 KVG131096:KVG131097 LFC131096:LFC131097 LOY131096:LOY131097 LYU131096:LYU131097 MIQ131096:MIQ131097 MSM131096:MSM131097 NCI131096:NCI131097 NME131096:NME131097 NWA131096:NWA131097 OFW131096:OFW131097 OPS131096:OPS131097 OZO131096:OZO131097 PJK131096:PJK131097 PTG131096:PTG131097 QDC131096:QDC131097 QMY131096:QMY131097 QWU131096:QWU131097 RGQ131096:RGQ131097 RQM131096:RQM131097 SAI131096:SAI131097 SKE131096:SKE131097 SUA131096:SUA131097 TDW131096:TDW131097 TNS131096:TNS131097 TXO131096:TXO131097 UHK131096:UHK131097 URG131096:URG131097 VBC131096:VBC131097 VKY131096:VKY131097 VUU131096:VUU131097 WEQ131096:WEQ131097 WOM131096:WOM131097 WYI131096:WYI131097 Z327704:Z327705 LW196632:LW196633 VS196632:VS196633 AFO196632:AFO196633 APK196632:APK196633 AZG196632:AZG196633 BJC196632:BJC196633 BSY196632:BSY196633 CCU196632:CCU196633 CMQ196632:CMQ196633 CWM196632:CWM196633 DGI196632:DGI196633 DQE196632:DQE196633 EAA196632:EAA196633 EJW196632:EJW196633 ETS196632:ETS196633 FDO196632:FDO196633 FNK196632:FNK196633 FXG196632:FXG196633 GHC196632:GHC196633 GQY196632:GQY196633 HAU196632:HAU196633 HKQ196632:HKQ196633 HUM196632:HUM196633 IEI196632:IEI196633 IOE196632:IOE196633 IYA196632:IYA196633 JHW196632:JHW196633 JRS196632:JRS196633 KBO196632:KBO196633 KLK196632:KLK196633 KVG196632:KVG196633 LFC196632:LFC196633 LOY196632:LOY196633 LYU196632:LYU196633 MIQ196632:MIQ196633 MSM196632:MSM196633 NCI196632:NCI196633 NME196632:NME196633 NWA196632:NWA196633 OFW196632:OFW196633 OPS196632:OPS196633 OZO196632:OZO196633 PJK196632:PJK196633 PTG196632:PTG196633 QDC196632:QDC196633 QMY196632:QMY196633 QWU196632:QWU196633 RGQ196632:RGQ196633 RQM196632:RQM196633 SAI196632:SAI196633 SKE196632:SKE196633 SUA196632:SUA196633 TDW196632:TDW196633 TNS196632:TNS196633 TXO196632:TXO196633 UHK196632:UHK196633 URG196632:URG196633 VBC196632:VBC196633 VKY196632:VKY196633 VUU196632:VUU196633 WEQ196632:WEQ196633 WOM196632:WOM196633 WYI196632:WYI196633 Z393240:Z393241 LW262168:LW262169 VS262168:VS262169 AFO262168:AFO262169 APK262168:APK262169 AZG262168:AZG262169 BJC262168:BJC262169 BSY262168:BSY262169 CCU262168:CCU262169 CMQ262168:CMQ262169 CWM262168:CWM262169 DGI262168:DGI262169 DQE262168:DQE262169 EAA262168:EAA262169 EJW262168:EJW262169 ETS262168:ETS262169 FDO262168:FDO262169 FNK262168:FNK262169 FXG262168:FXG262169 GHC262168:GHC262169 GQY262168:GQY262169 HAU262168:HAU262169 HKQ262168:HKQ262169 HUM262168:HUM262169 IEI262168:IEI262169 IOE262168:IOE262169 IYA262168:IYA262169 JHW262168:JHW262169 JRS262168:JRS262169 KBO262168:KBO262169 KLK262168:KLK262169 KVG262168:KVG262169 LFC262168:LFC262169 LOY262168:LOY262169 LYU262168:LYU262169 MIQ262168:MIQ262169 MSM262168:MSM262169 NCI262168:NCI262169 NME262168:NME262169 NWA262168:NWA262169 OFW262168:OFW262169 OPS262168:OPS262169 OZO262168:OZO262169 PJK262168:PJK262169 PTG262168:PTG262169 QDC262168:QDC262169 QMY262168:QMY262169 QWU262168:QWU262169 RGQ262168:RGQ262169 RQM262168:RQM262169 SAI262168:SAI262169 SKE262168:SKE262169 SUA262168:SUA262169 TDW262168:TDW262169 TNS262168:TNS262169 TXO262168:TXO262169 UHK262168:UHK262169 URG262168:URG262169 VBC262168:VBC262169 VKY262168:VKY262169 VUU262168:VUU262169 WEQ262168:WEQ262169 WOM262168:WOM262169 WYI262168:WYI262169 Z458776:Z458777 LW327704:LW327705 VS327704:VS327705 AFO327704:AFO327705 APK327704:APK327705 AZG327704:AZG327705 BJC327704:BJC327705 BSY327704:BSY327705 CCU327704:CCU327705 CMQ327704:CMQ327705 CWM327704:CWM327705 DGI327704:DGI327705 DQE327704:DQE327705 EAA327704:EAA327705 EJW327704:EJW327705 ETS327704:ETS327705 FDO327704:FDO327705 FNK327704:FNK327705 FXG327704:FXG327705 GHC327704:GHC327705 GQY327704:GQY327705 HAU327704:HAU327705 HKQ327704:HKQ327705 HUM327704:HUM327705 IEI327704:IEI327705 IOE327704:IOE327705 IYA327704:IYA327705 JHW327704:JHW327705 JRS327704:JRS327705 KBO327704:KBO327705 KLK327704:KLK327705 KVG327704:KVG327705 LFC327704:LFC327705 LOY327704:LOY327705 LYU327704:LYU327705 MIQ327704:MIQ327705 MSM327704:MSM327705 NCI327704:NCI327705 NME327704:NME327705 NWA327704:NWA327705 OFW327704:OFW327705 OPS327704:OPS327705 OZO327704:OZO327705 PJK327704:PJK327705 PTG327704:PTG327705 QDC327704:QDC327705 QMY327704:QMY327705 QWU327704:QWU327705 RGQ327704:RGQ327705 RQM327704:RQM327705 SAI327704:SAI327705 SKE327704:SKE327705 SUA327704:SUA327705 TDW327704:TDW327705 TNS327704:TNS327705 TXO327704:TXO327705 UHK327704:UHK327705 URG327704:URG327705 VBC327704:VBC327705 VKY327704:VKY327705 VUU327704:VUU327705 WEQ327704:WEQ327705 WOM327704:WOM327705 WYI327704:WYI327705 Z524312:Z524313 LW393240:LW393241 VS393240:VS393241 AFO393240:AFO393241 APK393240:APK393241 AZG393240:AZG393241 BJC393240:BJC393241 BSY393240:BSY393241 CCU393240:CCU393241 CMQ393240:CMQ393241 CWM393240:CWM393241 DGI393240:DGI393241 DQE393240:DQE393241 EAA393240:EAA393241 EJW393240:EJW393241 ETS393240:ETS393241 FDO393240:FDO393241 FNK393240:FNK393241 FXG393240:FXG393241 GHC393240:GHC393241 GQY393240:GQY393241 HAU393240:HAU393241 HKQ393240:HKQ393241 HUM393240:HUM393241 IEI393240:IEI393241 IOE393240:IOE393241 IYA393240:IYA393241 JHW393240:JHW393241 JRS393240:JRS393241 KBO393240:KBO393241 KLK393240:KLK393241 KVG393240:KVG393241 LFC393240:LFC393241 LOY393240:LOY393241 LYU393240:LYU393241 MIQ393240:MIQ393241 MSM393240:MSM393241 NCI393240:NCI393241 NME393240:NME393241 NWA393240:NWA393241 OFW393240:OFW393241 OPS393240:OPS393241 OZO393240:OZO393241 PJK393240:PJK393241 PTG393240:PTG393241 QDC393240:QDC393241 QMY393240:QMY393241 QWU393240:QWU393241 RGQ393240:RGQ393241 RQM393240:RQM393241 SAI393240:SAI393241 SKE393240:SKE393241 SUA393240:SUA393241 TDW393240:TDW393241 TNS393240:TNS393241 TXO393240:TXO393241 UHK393240:UHK393241 URG393240:URG393241 VBC393240:VBC393241 VKY393240:VKY393241 VUU393240:VUU393241 WEQ393240:WEQ393241 WOM393240:WOM393241 WYI393240:WYI393241 Z589848:Z589849 LW458776:LW458777 VS458776:VS458777 AFO458776:AFO458777 APK458776:APK458777 AZG458776:AZG458777 BJC458776:BJC458777 BSY458776:BSY458777 CCU458776:CCU458777 CMQ458776:CMQ458777 CWM458776:CWM458777 DGI458776:DGI458777 DQE458776:DQE458777 EAA458776:EAA458777 EJW458776:EJW458777 ETS458776:ETS458777 FDO458776:FDO458777 FNK458776:FNK458777 FXG458776:FXG458777 GHC458776:GHC458777 GQY458776:GQY458777 HAU458776:HAU458777 HKQ458776:HKQ458777 HUM458776:HUM458777 IEI458776:IEI458777 IOE458776:IOE458777 IYA458776:IYA458777 JHW458776:JHW458777 JRS458776:JRS458777 KBO458776:KBO458777 KLK458776:KLK458777 KVG458776:KVG458777 LFC458776:LFC458777 LOY458776:LOY458777 LYU458776:LYU458777 MIQ458776:MIQ458777 MSM458776:MSM458777 NCI458776:NCI458777 NME458776:NME458777 NWA458776:NWA458777 OFW458776:OFW458777 OPS458776:OPS458777 OZO458776:OZO458777 PJK458776:PJK458777 PTG458776:PTG458777 QDC458776:QDC458777 QMY458776:QMY458777 QWU458776:QWU458777 RGQ458776:RGQ458777 RQM458776:RQM458777 SAI458776:SAI458777 SKE458776:SKE458777 SUA458776:SUA458777 TDW458776:TDW458777 TNS458776:TNS458777 TXO458776:TXO458777 UHK458776:UHK458777 URG458776:URG458777 VBC458776:VBC458777 VKY458776:VKY458777 VUU458776:VUU458777 WEQ458776:WEQ458777 WOM458776:WOM458777 WYI458776:WYI458777 Z655384:Z655385 LW524312:LW524313 VS524312:VS524313 AFO524312:AFO524313 APK524312:APK524313 AZG524312:AZG524313 BJC524312:BJC524313 BSY524312:BSY524313 CCU524312:CCU524313 CMQ524312:CMQ524313 CWM524312:CWM524313 DGI524312:DGI524313 DQE524312:DQE524313 EAA524312:EAA524313 EJW524312:EJW524313 ETS524312:ETS524313 FDO524312:FDO524313 FNK524312:FNK524313 FXG524312:FXG524313 GHC524312:GHC524313 GQY524312:GQY524313 HAU524312:HAU524313 HKQ524312:HKQ524313 HUM524312:HUM524313 IEI524312:IEI524313 IOE524312:IOE524313 IYA524312:IYA524313 JHW524312:JHW524313 JRS524312:JRS524313 KBO524312:KBO524313 KLK524312:KLK524313 KVG524312:KVG524313 LFC524312:LFC524313 LOY524312:LOY524313 LYU524312:LYU524313 MIQ524312:MIQ524313 MSM524312:MSM524313 NCI524312:NCI524313 NME524312:NME524313 NWA524312:NWA524313 OFW524312:OFW524313 OPS524312:OPS524313 OZO524312:OZO524313 PJK524312:PJK524313 PTG524312:PTG524313 QDC524312:QDC524313 QMY524312:QMY524313 QWU524312:QWU524313 RGQ524312:RGQ524313 RQM524312:RQM524313 SAI524312:SAI524313 SKE524312:SKE524313 SUA524312:SUA524313 TDW524312:TDW524313 TNS524312:TNS524313 TXO524312:TXO524313 UHK524312:UHK524313 URG524312:URG524313 VBC524312:VBC524313 VKY524312:VKY524313 VUU524312:VUU524313 WEQ524312:WEQ524313 WOM524312:WOM524313 WYI524312:WYI524313 Z720920:Z720921 LW589848:LW589849 VS589848:VS589849 AFO589848:AFO589849 APK589848:APK589849 AZG589848:AZG589849 BJC589848:BJC589849 BSY589848:BSY589849 CCU589848:CCU589849 CMQ589848:CMQ589849 CWM589848:CWM589849 DGI589848:DGI589849 DQE589848:DQE589849 EAA589848:EAA589849 EJW589848:EJW589849 ETS589848:ETS589849 FDO589848:FDO589849 FNK589848:FNK589849 FXG589848:FXG589849 GHC589848:GHC589849 GQY589848:GQY589849 HAU589848:HAU589849 HKQ589848:HKQ589849 HUM589848:HUM589849 IEI589848:IEI589849 IOE589848:IOE589849 IYA589848:IYA589849 JHW589848:JHW589849 JRS589848:JRS589849 KBO589848:KBO589849 KLK589848:KLK589849 KVG589848:KVG589849 LFC589848:LFC589849 LOY589848:LOY589849 LYU589848:LYU589849 MIQ589848:MIQ589849 MSM589848:MSM589849 NCI589848:NCI589849 NME589848:NME589849 NWA589848:NWA589849 OFW589848:OFW589849 OPS589848:OPS589849 OZO589848:OZO589849 PJK589848:PJK589849 PTG589848:PTG589849 QDC589848:QDC589849 QMY589848:QMY589849 QWU589848:QWU589849 RGQ589848:RGQ589849 RQM589848:RQM589849 SAI589848:SAI589849 SKE589848:SKE589849 SUA589848:SUA589849 TDW589848:TDW589849 TNS589848:TNS589849 TXO589848:TXO589849 UHK589848:UHK589849 URG589848:URG589849 VBC589848:VBC589849 VKY589848:VKY589849 VUU589848:VUU589849 WEQ589848:WEQ589849 WOM589848:WOM589849 WYI589848:WYI589849 Z786456:Z786457 LW655384:LW655385 VS655384:VS655385 AFO655384:AFO655385 APK655384:APK655385 AZG655384:AZG655385 BJC655384:BJC655385 BSY655384:BSY655385 CCU655384:CCU655385 CMQ655384:CMQ655385 CWM655384:CWM655385 DGI655384:DGI655385 DQE655384:DQE655385 EAA655384:EAA655385 EJW655384:EJW655385 ETS655384:ETS655385 FDO655384:FDO655385 FNK655384:FNK655385 FXG655384:FXG655385 GHC655384:GHC655385 GQY655384:GQY655385 HAU655384:HAU655385 HKQ655384:HKQ655385 HUM655384:HUM655385 IEI655384:IEI655385 IOE655384:IOE655385 IYA655384:IYA655385 JHW655384:JHW655385 JRS655384:JRS655385 KBO655384:KBO655385 KLK655384:KLK655385 KVG655384:KVG655385 LFC655384:LFC655385 LOY655384:LOY655385 LYU655384:LYU655385 MIQ655384:MIQ655385 MSM655384:MSM655385 NCI655384:NCI655385 NME655384:NME655385 NWA655384:NWA655385 OFW655384:OFW655385 OPS655384:OPS655385 OZO655384:OZO655385 PJK655384:PJK655385 PTG655384:PTG655385 QDC655384:QDC655385 QMY655384:QMY655385 QWU655384:QWU655385 RGQ655384:RGQ655385 RQM655384:RQM655385 SAI655384:SAI655385 SKE655384:SKE655385 SUA655384:SUA655385 TDW655384:TDW655385 TNS655384:TNS655385 TXO655384:TXO655385 UHK655384:UHK655385 URG655384:URG655385 VBC655384:VBC655385 VKY655384:VKY655385 VUU655384:VUU655385 WEQ655384:WEQ655385 WOM655384:WOM655385 WYI655384:WYI655385 Z851992:Z851993 LW720920:LW720921 VS720920:VS720921 AFO720920:AFO720921 APK720920:APK720921 AZG720920:AZG720921 BJC720920:BJC720921 BSY720920:BSY720921 CCU720920:CCU720921 CMQ720920:CMQ720921 CWM720920:CWM720921 DGI720920:DGI720921 DQE720920:DQE720921 EAA720920:EAA720921 EJW720920:EJW720921 ETS720920:ETS720921 FDO720920:FDO720921 FNK720920:FNK720921 FXG720920:FXG720921 GHC720920:GHC720921 GQY720920:GQY720921 HAU720920:HAU720921 HKQ720920:HKQ720921 HUM720920:HUM720921 IEI720920:IEI720921 IOE720920:IOE720921 IYA720920:IYA720921 JHW720920:JHW720921 JRS720920:JRS720921 KBO720920:KBO720921 KLK720920:KLK720921 KVG720920:KVG720921 LFC720920:LFC720921 LOY720920:LOY720921 LYU720920:LYU720921 MIQ720920:MIQ720921 MSM720920:MSM720921 NCI720920:NCI720921 NME720920:NME720921 NWA720920:NWA720921 OFW720920:OFW720921 OPS720920:OPS720921 OZO720920:OZO720921 PJK720920:PJK720921 PTG720920:PTG720921 QDC720920:QDC720921 QMY720920:QMY720921 QWU720920:QWU720921 RGQ720920:RGQ720921 RQM720920:RQM720921 SAI720920:SAI720921 SKE720920:SKE720921 SUA720920:SUA720921 TDW720920:TDW720921 TNS720920:TNS720921 TXO720920:TXO720921 UHK720920:UHK720921 URG720920:URG720921 VBC720920:VBC720921 VKY720920:VKY720921 VUU720920:VUU720921 WEQ720920:WEQ720921 WOM720920:WOM720921 WYI720920:WYI720921 Z917528:Z917529 LW786456:LW786457 VS786456:VS786457 AFO786456:AFO786457 APK786456:APK786457 AZG786456:AZG786457 BJC786456:BJC786457 BSY786456:BSY786457 CCU786456:CCU786457 CMQ786456:CMQ786457 CWM786456:CWM786457 DGI786456:DGI786457 DQE786456:DQE786457 EAA786456:EAA786457 EJW786456:EJW786457 ETS786456:ETS786457 FDO786456:FDO786457 FNK786456:FNK786457 FXG786456:FXG786457 GHC786456:GHC786457 GQY786456:GQY786457 HAU786456:HAU786457 HKQ786456:HKQ786457 HUM786456:HUM786457 IEI786456:IEI786457 IOE786456:IOE786457 IYA786456:IYA786457 JHW786456:JHW786457 JRS786456:JRS786457 KBO786456:KBO786457 KLK786456:KLK786457 KVG786456:KVG786457 LFC786456:LFC786457 LOY786456:LOY786457 LYU786456:LYU786457 MIQ786456:MIQ786457 MSM786456:MSM786457 NCI786456:NCI786457 NME786456:NME786457 NWA786456:NWA786457 OFW786456:OFW786457 OPS786456:OPS786457 OZO786456:OZO786457 PJK786456:PJK786457 PTG786456:PTG786457 QDC786456:QDC786457 QMY786456:QMY786457 QWU786456:QWU786457 RGQ786456:RGQ786457 RQM786456:RQM786457 SAI786456:SAI786457 SKE786456:SKE786457 SUA786456:SUA786457 TDW786456:TDW786457 TNS786456:TNS786457 TXO786456:TXO786457 UHK786456:UHK786457 URG786456:URG786457 VBC786456:VBC786457 VKY786456:VKY786457 VUU786456:VUU786457 WEQ786456:WEQ786457 WOM786456:WOM786457 WYI786456:WYI786457 Z983064:Z983065 LW851992:LW851993 VS851992:VS851993 AFO851992:AFO851993 APK851992:APK851993 AZG851992:AZG851993 BJC851992:BJC851993 BSY851992:BSY851993 CCU851992:CCU851993 CMQ851992:CMQ851993 CWM851992:CWM851993 DGI851992:DGI851993 DQE851992:DQE851993 EAA851992:EAA851993 EJW851992:EJW851993 ETS851992:ETS851993 FDO851992:FDO851993 FNK851992:FNK851993 FXG851992:FXG851993 GHC851992:GHC851993 GQY851992:GQY851993 HAU851992:HAU851993 HKQ851992:HKQ851993 HUM851992:HUM851993 IEI851992:IEI851993 IOE851992:IOE851993 IYA851992:IYA851993 JHW851992:JHW851993 JRS851992:JRS851993 KBO851992:KBO851993 KLK851992:KLK851993 KVG851992:KVG851993 LFC851992:LFC851993 LOY851992:LOY851993 LYU851992:LYU851993 MIQ851992:MIQ851993 MSM851992:MSM851993 NCI851992:NCI851993 NME851992:NME851993 NWA851992:NWA851993 OFW851992:OFW851993 OPS851992:OPS851993 OZO851992:OZO851993 PJK851992:PJK851993 PTG851992:PTG851993 QDC851992:QDC851993 QMY851992:QMY851993 QWU851992:QWU851993 RGQ851992:RGQ851993 RQM851992:RQM851993 SAI851992:SAI851993 SKE851992:SKE851993 SUA851992:SUA851993 TDW851992:TDW851993 TNS851992:TNS851993 TXO851992:TXO851993 UHK851992:UHK851993 URG851992:URG851993 VBC851992:VBC851993 VKY851992:VKY851993 VUU851992:VUU851993 WEQ851992:WEQ851993 WOM851992:WOM851993 WYI851992:WYI851993 Z65560:Z65561 LW917528:LW917529 VS917528:VS917529 AFO917528:AFO917529 APK917528:APK917529 AZG917528:AZG917529 BJC917528:BJC917529 BSY917528:BSY917529 CCU917528:CCU917529 CMQ917528:CMQ917529 CWM917528:CWM917529 DGI917528:DGI917529 DQE917528:DQE917529 EAA917528:EAA917529 EJW917528:EJW917529 ETS917528:ETS917529 FDO917528:FDO917529 FNK917528:FNK917529 FXG917528:FXG917529 GHC917528:GHC917529 GQY917528:GQY917529 HAU917528:HAU917529 HKQ917528:HKQ917529 HUM917528:HUM917529 IEI917528:IEI917529 IOE917528:IOE917529 IYA917528:IYA917529 JHW917528:JHW917529 JRS917528:JRS917529 KBO917528:KBO917529 KLK917528:KLK917529 KVG917528:KVG917529 LFC917528:LFC917529 LOY917528:LOY917529 LYU917528:LYU917529 MIQ917528:MIQ917529 MSM917528:MSM917529 NCI917528:NCI917529 NME917528:NME917529 NWA917528:NWA917529 OFW917528:OFW917529 OPS917528:OPS917529 OZO917528:OZO917529 PJK917528:PJK917529 PTG917528:PTG917529 QDC917528:QDC917529 QMY917528:QMY917529 QWU917528:QWU917529 RGQ917528:RGQ917529 RQM917528:RQM917529 SAI917528:SAI917529 SKE917528:SKE917529 SUA917528:SUA917529 TDW917528:TDW917529 TNS917528:TNS917529 TXO917528:TXO917529 UHK917528:UHK917529 URG917528:URG917529 VBC917528:VBC917529 VKY917528:VKY917529 VUU917528:VUU917529 WEQ917528:WEQ917529 WOM917528:WOM917529 WYI917528:WYI917529 LW983064:LW983065 VS983064:VS983065 AFO983064:AFO983065 APK983064:APK983065 AZG983064:AZG983065 BJC983064:BJC983065 BSY983064:BSY983065 CCU983064:CCU983065 CMQ983064:CMQ983065 CWM983064:CWM983065 DGI983064:DGI983065 DQE983064:DQE983065 EAA983064:EAA983065 EJW983064:EJW983065 ETS983064:ETS983065 FDO983064:FDO983065 FNK983064:FNK983065 FXG983064:FXG983065 GHC983064:GHC983065 GQY983064:GQY983065 HAU983064:HAU983065 HKQ983064:HKQ983065 HUM983064:HUM983065 IEI983064:IEI983065 IOE983064:IOE983065 IYA983064:IYA983065 JHW983064:JHW983065 JRS983064:JRS983065 KBO983064:KBO983065 KLK983064:KLK983065 KVG983064:KVG983065 LFC983064:LFC983065 LOY983064:LOY983065 LYU983064:LYU983065 MIQ983064:MIQ983065 MSM983064:MSM983065 NCI983064:NCI983065 NME983064:NME983065 NWA983064:NWA983065 OFW983064:OFW983065 OPS983064:OPS983065 OZO983064:OZO983065 PJK983064:PJK983065 PTG983064:PTG983065 QDC983064:QDC983065 QMY983064:QMY983065 QWU983064:QWU983065 RGQ983064:RGQ983065 RQM983064:RQM983065 SAI983064:SAI983065 SKE983064:SKE983065 SUA983064:SUA983065 TDW983064:TDW983065 TNS983064:TNS983065 TXO983064:TXO983065 UHK983064:UHK983065 URG983064:URG983065 VBC983064:VBC983065 VKY983064:VKY983065 VUU983064:VUU983065 WEQ983064:WEQ983065 WOM983064:WOM983065 Z24 LW24 Z29 X24:X25 WYG24:WYG25 LU24:LU25 VQ24:VQ25 AFM24:AFM25 API24:API25 AZE24:AZE25 BJA24:BJA25 BSW24:BSW25 CCS24:CCS25 CMO24:CMO25 CWK24:CWK25 DGG24:DGG25 DQC24:DQC25 DZY24:DZY25 EJU24:EJU25 ETQ24:ETQ25 FDM24:FDM25 FNI24:FNI25 FXE24:FXE25 GHA24:GHA25 GQW24:GQW25 HAS24:HAS25 HKO24:HKO25 HUK24:HUK25 IEG24:IEG25 IOC24:IOC25 IXY24:IXY25 JHU24:JHU25 JRQ24:JRQ25 KBM24:KBM25 KLI24:KLI25 KVE24:KVE25 LFA24:LFA25 LOW24:LOW25 LYS24:LYS25 MIO24:MIO25 MSK24:MSK25 NCG24:NCG25 NMC24:NMC25 NVY24:NVY25 OFU24:OFU25 OPQ24:OPQ25 OZM24:OZM25 PJI24:PJI25 PTE24:PTE25 QDA24:QDA25 QMW24:QMW25 QWS24:QWS25 RGO24:RGO25 RQK24:RQK25 SAG24:SAG25 SKC24:SKC25 STY24:STY25 TDU24:TDU25 TNQ24:TNQ25 TXM24:TXM25 UHI24:UHI25 URE24:URE25 VBA24:VBA25 VKW24:VKW25 VUS24:VUS25 WEO24:WEO25 WOK24:WOK25 VLF29 VVB29 WEX29 WOT29 WYP29 MD29 VZ29 AFV29 APR29 AZN29 BJJ29 BTF29 CDB29 CMX29 CWT29 DGP29 DQL29 EAH29 EKD29 ETZ29 FDV29 FNR29 FXN29 GHJ29 GRF29 HBB29 HKX29 HUT29 IEP29 IOL29 IYH29 JID29 JRZ29 KBV29 KLR29 KVN29 LFJ29 LPF29 LZB29 MIX29 MST29 NCP29 NML29 NWH29 OGD29 OPZ29 OZV29 PJR29 PTN29 QDJ29 QNF29 QXB29 RGX29 RQT29 SAP29 SKL29 SUH29 TED29 TNZ29 TXV29 UHR29 URN29 VBJ29 X29:X30 WYN29:WYN30 WOR29:WOR30 WEV29:WEV30 VUZ29:VUZ30 VLD29:VLD30 VBH29:VBH30 URL29:URL30 UHP29:UHP30 TXT29:TXT30 TNX29:TNX30 TEB29:TEB30 SUF29:SUF30 SKJ29:SKJ30 SAN29:SAN30 RQR29:RQR30 RGV29:RGV30 QWZ29:QWZ30 QND29:QND30 QDH29:QDH30 PTL29:PTL30 PJP29:PJP30 OZT29:OZT30 OPX29:OPX30 OGB29:OGB30 NWF29:NWF30 NMJ29:NMJ30 NCN29:NCN30 MSR29:MSR30 MIV29:MIV30 LYZ29:LYZ30 LPD29:LPD30 LFH29:LFH30 KVL29:KVL30 KLP29:KLP30 KBT29:KBT30 JRX29:JRX30 JIB29:JIB30 IYF29:IYF30 IOJ29:IOJ30 IEN29:IEN30 HUR29:HUR30 HKV29:HKV30 HAZ29:HAZ30 GRD29:GRD30 GHH29:GHH30 FXL29:FXL30 FNP29:FNP30 FDT29:FDT30 ETX29:ETX30 EKB29:EKB30 EAF29:EAF30 DQJ29:DQJ30 DGN29:DGN30 CWR29:CWR30 CMV29:CMV30 CCZ29:CCZ30 BTD29:BTD30 BJH29:BJH30 AZL29:AZL30 APP29:APP30 AFT29:AFT30 VX29:VX30 MB29:MB30 Z131096:Z131097 AJ65560:AJ65562 AJ131096:AJ131098 AJ196632:AJ196634 AJ262168:AJ262170 AJ327704:AJ327706 AJ393240:AJ393242 AJ458776:AJ458778 AJ524312:AJ524314 AJ589848:AJ589850 AJ655384:AJ655386 AJ720920:AJ720922 AJ786456:AJ786458 AJ851992:AJ851994 AJ917528:AJ917530 AJ983064:AJ983066 AL262168:AL262169 AL327704:AL327705 AL393240:AL393241 AL458776:AL458777 AL524312:AL524313 AL589848:AL589849 AL655384:AL655385 AL720920:AL720921 AL786456:AL786457 AL851992:AL851993 AL917528:AL917529 AL983064:AL983065 AL65560:AL65561 AL24 AL131096:AL131097 AJ24:AJ25 AL29 AJ29:AJ30 AL196632:AL196633 AV65560:AV65562 AV131096:AV131098 AV196632:AV196634 AV262168:AV262170 AV327704:AV327706 AV393240:AV393242 AV458776:AV458778 AV524312:AV524314 AV589848:AV589850 AV655384:AV655386 AV720920:AV720922 AV786456:AV786458 AV851992:AV851994 AV917528:AV917530 AV983064:AV983066 AX262168:AX262169 AX327704:AX327705 AX393240:AX393241 AX458776:AX458777 AX524312:AX524313 AX589848:AX589849 AX655384:AX655385 AX720920:AX720921 AX786456:AX786457 AX851992:AX851993 AX917528:AX917529 AX983064:AX983065 AX65560:AX65561 AX24 AX131096:AX131097 AV24:AV25 AX29 AV29:AV30 AX196632:AX196633 BH65560:BH65562 BH131096:BH131098 BH196632:BH196634 BH262168:BH262170 BH327704:BH327706 BH393240:BH393242 BH458776:BH458778 BH524312:BH524314 BH589848:BH589850 BH655384:BH655386 BH720920:BH720922 BH786456:BH786458 BH851992:BH851994 BH917528:BH917530 BH983064:BH983066 BJ262168:BJ262169 BJ327704:BJ327705 BJ393240:BJ393241 BJ458776:BJ458777 BJ524312:BJ524313 BJ589848:BJ589849 BJ655384:BJ655385 BJ720920:BJ720921 BJ786456:BJ786457 BJ851992:BJ851993 BJ917528:BJ917529 BJ983064:BJ983065 BJ65560:BJ65561 BJ24 BJ131096:BJ131097 BH24:BH25 BJ29 BH29:BH30 BJ196632:BJ196633 BT65560:BT65562 BT131096:BT131098 BT196632:BT196634 BT262168:BT262170 BT327704:BT327706 BT393240:BT393242 BT458776:BT458778 BT524312:BT524314 BT589848:BT589850 BT655384:BT655386 BT720920:BT720922 BT786456:BT786458 BT851992:BT851994 BT917528:BT917530 BT983064:BT983066 BV262168:BV262169 BV327704:BV327705 BV393240:BV393241 BV458776:BV458777 BV524312:BV524313 BV589848:BV589849 BV655384:BV655385 BV720920:BV720921 BV786456:BV786457 BV851992:BV851993 BV917528:BV917529 BV983064:BV983065 BV65560:BV65561 BV24 BV131096:BV131097 BT24:BT25 BV29 BT29:BT30 BV196632:BV196633 CF65560:CF65562 CF131096:CF131098 CF196632:CF196634 CF262168:CF262170 CF327704:CF327706 CF393240:CF393242 CF458776:CF458778 CF524312:CF524314 CF589848:CF589850 CF655384:CF655386 CF720920:CF720922 CF786456:CF786458 CF851992:CF851994 CF917528:CF917530 CF983064:CF983066 CH196632:CH196633 CH262168:CH262169 CH327704:CH327705 CH393240:CH393241 CH458776:CH458777 CH524312:CH524313 CH589848:CH589849 CH655384:CH655385 CH720920:CH720921 CH786456:CH786457 CH851992:CH851993 CH917528:CH917529 CH983064:CH983065 CH65560:CH65561 CH24 CF24:CF25 CH131096:CH131097 CH29 CF29:CF30"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WXV983065 M65561 LJ65561 VF65561 AFB65561 AOX65561 AYT65561 BIP65561 BSL65561 CCH65561 CMD65561 CVZ65561 DFV65561 DPR65561 DZN65561 EJJ65561 ETF65561 FDB65561 FMX65561 FWT65561 GGP65561 GQL65561 HAH65561 HKD65561 HTZ65561 IDV65561 INR65561 IXN65561 JHJ65561 JRF65561 KBB65561 KKX65561 KUT65561 LEP65561 LOL65561 LYH65561 MID65561 MRZ65561 NBV65561 NLR65561 NVN65561 OFJ65561 OPF65561 OZB65561 PIX65561 PST65561 QCP65561 QML65561 QWH65561 RGD65561 RPZ65561 RZV65561 SJR65561 STN65561 TDJ65561 TNF65561 TXB65561 UGX65561 UQT65561 VAP65561 VKL65561 VUH65561 WED65561 WNZ65561 WXV65561 M131097 LJ131097 VF131097 AFB131097 AOX131097 AYT131097 BIP131097 BSL131097 CCH131097 CMD131097 CVZ131097 DFV131097 DPR131097 DZN131097 EJJ131097 ETF131097 FDB131097 FMX131097 FWT131097 GGP131097 GQL131097 HAH131097 HKD131097 HTZ131097 IDV131097 INR131097 IXN131097 JHJ131097 JRF131097 KBB131097 KKX131097 KUT131097 LEP131097 LOL131097 LYH131097 MID131097 MRZ131097 NBV131097 NLR131097 NVN131097 OFJ131097 OPF131097 OZB131097 PIX131097 PST131097 QCP131097 QML131097 QWH131097 RGD131097 RPZ131097 RZV131097 SJR131097 STN131097 TDJ131097 TNF131097 TXB131097 UGX131097 UQT131097 VAP131097 VKL131097 VUH131097 WED131097 WNZ131097 WXV131097 M196633 LJ196633 VF196633 AFB196633 AOX196633 AYT196633 BIP196633 BSL196633 CCH196633 CMD196633 CVZ196633 DFV196633 DPR196633 DZN196633 EJJ196633 ETF196633 FDB196633 FMX196633 FWT196633 GGP196633 GQL196633 HAH196633 HKD196633 HTZ196633 IDV196633 INR196633 IXN196633 JHJ196633 JRF196633 KBB196633 KKX196633 KUT196633 LEP196633 LOL196633 LYH196633 MID196633 MRZ196633 NBV196633 NLR196633 NVN196633 OFJ196633 OPF196633 OZB196633 PIX196633 PST196633 QCP196633 QML196633 QWH196633 RGD196633 RPZ196633 RZV196633 SJR196633 STN196633 TDJ196633 TNF196633 TXB196633 UGX196633 UQT196633 VAP196633 VKL196633 VUH196633 WED196633 WNZ196633 WXV196633 M262169 LJ262169 VF262169 AFB262169 AOX262169 AYT262169 BIP262169 BSL262169 CCH262169 CMD262169 CVZ262169 DFV262169 DPR262169 DZN262169 EJJ262169 ETF262169 FDB262169 FMX262169 FWT262169 GGP262169 GQL262169 HAH262169 HKD262169 HTZ262169 IDV262169 INR262169 IXN262169 JHJ262169 JRF262169 KBB262169 KKX262169 KUT262169 LEP262169 LOL262169 LYH262169 MID262169 MRZ262169 NBV262169 NLR262169 NVN262169 OFJ262169 OPF262169 OZB262169 PIX262169 PST262169 QCP262169 QML262169 QWH262169 RGD262169 RPZ262169 RZV262169 SJR262169 STN262169 TDJ262169 TNF262169 TXB262169 UGX262169 UQT262169 VAP262169 VKL262169 VUH262169 WED262169 WNZ262169 WXV262169 M327705 LJ327705 VF327705 AFB327705 AOX327705 AYT327705 BIP327705 BSL327705 CCH327705 CMD327705 CVZ327705 DFV327705 DPR327705 DZN327705 EJJ327705 ETF327705 FDB327705 FMX327705 FWT327705 GGP327705 GQL327705 HAH327705 HKD327705 HTZ327705 IDV327705 INR327705 IXN327705 JHJ327705 JRF327705 KBB327705 KKX327705 KUT327705 LEP327705 LOL327705 LYH327705 MID327705 MRZ327705 NBV327705 NLR327705 NVN327705 OFJ327705 OPF327705 OZB327705 PIX327705 PST327705 QCP327705 QML327705 QWH327705 RGD327705 RPZ327705 RZV327705 SJR327705 STN327705 TDJ327705 TNF327705 TXB327705 UGX327705 UQT327705 VAP327705 VKL327705 VUH327705 WED327705 WNZ327705 WXV327705 M393241 LJ393241 VF393241 AFB393241 AOX393241 AYT393241 BIP393241 BSL393241 CCH393241 CMD393241 CVZ393241 DFV393241 DPR393241 DZN393241 EJJ393241 ETF393241 FDB393241 FMX393241 FWT393241 GGP393241 GQL393241 HAH393241 HKD393241 HTZ393241 IDV393241 INR393241 IXN393241 JHJ393241 JRF393241 KBB393241 KKX393241 KUT393241 LEP393241 LOL393241 LYH393241 MID393241 MRZ393241 NBV393241 NLR393241 NVN393241 OFJ393241 OPF393241 OZB393241 PIX393241 PST393241 QCP393241 QML393241 QWH393241 RGD393241 RPZ393241 RZV393241 SJR393241 STN393241 TDJ393241 TNF393241 TXB393241 UGX393241 UQT393241 VAP393241 VKL393241 VUH393241 WED393241 WNZ393241 WXV393241 M458777 LJ458777 VF458777 AFB458777 AOX458777 AYT458777 BIP458777 BSL458777 CCH458777 CMD458777 CVZ458777 DFV458777 DPR458777 DZN458777 EJJ458777 ETF458777 FDB458777 FMX458777 FWT458777 GGP458777 GQL458777 HAH458777 HKD458777 HTZ458777 IDV458777 INR458777 IXN458777 JHJ458777 JRF458777 KBB458777 KKX458777 KUT458777 LEP458777 LOL458777 LYH458777 MID458777 MRZ458777 NBV458777 NLR458777 NVN458777 OFJ458777 OPF458777 OZB458777 PIX458777 PST458777 QCP458777 QML458777 QWH458777 RGD458777 RPZ458777 RZV458777 SJR458777 STN458777 TDJ458777 TNF458777 TXB458777 UGX458777 UQT458777 VAP458777 VKL458777 VUH458777 WED458777 WNZ458777 WXV458777 M524313 LJ524313 VF524313 AFB524313 AOX524313 AYT524313 BIP524313 BSL524313 CCH524313 CMD524313 CVZ524313 DFV524313 DPR524313 DZN524313 EJJ524313 ETF524313 FDB524313 FMX524313 FWT524313 GGP524313 GQL524313 HAH524313 HKD524313 HTZ524313 IDV524313 INR524313 IXN524313 JHJ524313 JRF524313 KBB524313 KKX524313 KUT524313 LEP524313 LOL524313 LYH524313 MID524313 MRZ524313 NBV524313 NLR524313 NVN524313 OFJ524313 OPF524313 OZB524313 PIX524313 PST524313 QCP524313 QML524313 QWH524313 RGD524313 RPZ524313 RZV524313 SJR524313 STN524313 TDJ524313 TNF524313 TXB524313 UGX524313 UQT524313 VAP524313 VKL524313 VUH524313 WED524313 WNZ524313 WXV524313 M589849 LJ589849 VF589849 AFB589849 AOX589849 AYT589849 BIP589849 BSL589849 CCH589849 CMD589849 CVZ589849 DFV589849 DPR589849 DZN589849 EJJ589849 ETF589849 FDB589849 FMX589849 FWT589849 GGP589849 GQL589849 HAH589849 HKD589849 HTZ589849 IDV589849 INR589849 IXN589849 JHJ589849 JRF589849 KBB589849 KKX589849 KUT589849 LEP589849 LOL589849 LYH589849 MID589849 MRZ589849 NBV589849 NLR589849 NVN589849 OFJ589849 OPF589849 OZB589849 PIX589849 PST589849 QCP589849 QML589849 QWH589849 RGD589849 RPZ589849 RZV589849 SJR589849 STN589849 TDJ589849 TNF589849 TXB589849 UGX589849 UQT589849 VAP589849 VKL589849 VUH589849 WED589849 WNZ589849 WXV589849 M655385 LJ655385 VF655385 AFB655385 AOX655385 AYT655385 BIP655385 BSL655385 CCH655385 CMD655385 CVZ655385 DFV655385 DPR655385 DZN655385 EJJ655385 ETF655385 FDB655385 FMX655385 FWT655385 GGP655385 GQL655385 HAH655385 HKD655385 HTZ655385 IDV655385 INR655385 IXN655385 JHJ655385 JRF655385 KBB655385 KKX655385 KUT655385 LEP655385 LOL655385 LYH655385 MID655385 MRZ655385 NBV655385 NLR655385 NVN655385 OFJ655385 OPF655385 OZB655385 PIX655385 PST655385 QCP655385 QML655385 QWH655385 RGD655385 RPZ655385 RZV655385 SJR655385 STN655385 TDJ655385 TNF655385 TXB655385 UGX655385 UQT655385 VAP655385 VKL655385 VUH655385 WED655385 WNZ655385 WXV655385 M720921 LJ720921 VF720921 AFB720921 AOX720921 AYT720921 BIP720921 BSL720921 CCH720921 CMD720921 CVZ720921 DFV720921 DPR720921 DZN720921 EJJ720921 ETF720921 FDB720921 FMX720921 FWT720921 GGP720921 GQL720921 HAH720921 HKD720921 HTZ720921 IDV720921 INR720921 IXN720921 JHJ720921 JRF720921 KBB720921 KKX720921 KUT720921 LEP720921 LOL720921 LYH720921 MID720921 MRZ720921 NBV720921 NLR720921 NVN720921 OFJ720921 OPF720921 OZB720921 PIX720921 PST720921 QCP720921 QML720921 QWH720921 RGD720921 RPZ720921 RZV720921 SJR720921 STN720921 TDJ720921 TNF720921 TXB720921 UGX720921 UQT720921 VAP720921 VKL720921 VUH720921 WED720921 WNZ720921 WXV720921 M786457 LJ786457 VF786457 AFB786457 AOX786457 AYT786457 BIP786457 BSL786457 CCH786457 CMD786457 CVZ786457 DFV786457 DPR786457 DZN786457 EJJ786457 ETF786457 FDB786457 FMX786457 FWT786457 GGP786457 GQL786457 HAH786457 HKD786457 HTZ786457 IDV786457 INR786457 IXN786457 JHJ786457 JRF786457 KBB786457 KKX786457 KUT786457 LEP786457 LOL786457 LYH786457 MID786457 MRZ786457 NBV786457 NLR786457 NVN786457 OFJ786457 OPF786457 OZB786457 PIX786457 PST786457 QCP786457 QML786457 QWH786457 RGD786457 RPZ786457 RZV786457 SJR786457 STN786457 TDJ786457 TNF786457 TXB786457 UGX786457 UQT786457 VAP786457 VKL786457 VUH786457 WED786457 WNZ786457 WXV786457 M851993 LJ851993 VF851993 AFB851993 AOX851993 AYT851993 BIP851993 BSL851993 CCH851993 CMD851993 CVZ851993 DFV851993 DPR851993 DZN851993 EJJ851993 ETF851993 FDB851993 FMX851993 FWT851993 GGP851993 GQL851993 HAH851993 HKD851993 HTZ851993 IDV851993 INR851993 IXN851993 JHJ851993 JRF851993 KBB851993 KKX851993 KUT851993 LEP851993 LOL851993 LYH851993 MID851993 MRZ851993 NBV851993 NLR851993 NVN851993 OFJ851993 OPF851993 OZB851993 PIX851993 PST851993 QCP851993 QML851993 QWH851993 RGD851993 RPZ851993 RZV851993 SJR851993 STN851993 TDJ851993 TNF851993 TXB851993 UGX851993 UQT851993 VAP851993 VKL851993 VUH851993 WED851993 WNZ851993 WXV851993 M917529 LJ917529 VF917529 AFB917529 AOX917529 AYT917529 BIP917529 BSL917529 CCH917529 CMD917529 CVZ917529 DFV917529 DPR917529 DZN917529 EJJ917529 ETF917529 FDB917529 FMX917529 FWT917529 GGP917529 GQL917529 HAH917529 HKD917529 HTZ917529 IDV917529 INR917529 IXN917529 JHJ917529 JRF917529 KBB917529 KKX917529 KUT917529 LEP917529 LOL917529 LYH917529 MID917529 MRZ917529 NBV917529 NLR917529 NVN917529 OFJ917529 OPF917529 OZB917529 PIX917529 PST917529 QCP917529 QML917529 QWH917529 RGD917529 RPZ917529 RZV917529 SJR917529 STN917529 TDJ917529 TNF917529 TXB917529 UGX917529 UQT917529 VAP917529 VKL917529 VUH917529 WED917529 WNZ917529 WXV917529 M983065 LJ983065 VF983065 AFB983065 AOX983065 AYT983065 BIP983065 BSL983065 CCH983065 CMD983065 CVZ983065 DFV983065 DPR983065 DZN983065 EJJ983065 ETF983065 FDB983065 FMX983065 FWT983065 GGP983065 GQL983065 HAH983065 HKD983065 HTZ983065 IDV983065 INR983065 IXN983065 JHJ983065 JRF983065 KBB983065 KKX983065 KUT983065 LEP983065 LOL983065 LYH983065 MID983065 MRZ983065 NBV983065 NLR983065 NVN983065 OFJ983065 OPF983065 OZB983065 PIX983065 PST983065 QCP983065 QML983065 QWH983065 RGD983065 RPZ983065 RZV983065 SJR983065 STN983065 TDJ983065 TNF983065 TXB983065 UGX983065 UQT983065 VAP983065 VKL983065 VUH983065 WED983065 WNZ98306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M29" xr:uid="{00000000-0002-0000-1900-000009000000}">
      <formula1>kind_of_heat_transfer</formula1>
    </dataValidation>
    <dataValidation type="decimal" allowBlank="1" showErrorMessage="1" errorTitle="Ошибка" error="Допускается ввод только действительных чисел!" sqref="O24:P24 O29:P29 AA24:AB24 AA29:AB29 AM24:AN24 AM29:AN29 AY24:AZ24 AY29:AZ29 BK24:BL24 BK29:BL29 BW24:BX24 BW29:BX29" xr:uid="{00000000-0002-0000-19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15"/>
      <c r="G15" s="142" t="s">
        <v>400</v>
      </c>
      <c r="H15" s="316"/>
      <c r="I15" s="317"/>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6" t="s">
        <v>743</v>
      </c>
      <c r="M5" s="1296"/>
      <c r="N5" s="1296"/>
      <c r="O5" s="1296"/>
      <c r="P5" s="1296"/>
      <c r="Q5" s="1296"/>
      <c r="R5" s="1296"/>
      <c r="S5" s="1296"/>
      <c r="T5" s="1296"/>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3" t="str">
        <f>IF(datePr_ch="",IF(datePr="","",datePr),datePr_ch)</f>
        <v>23.04.2021</v>
      </c>
      <c r="O8" s="1303"/>
      <c r="P8" s="1303"/>
      <c r="Q8" s="1303"/>
      <c r="R8" s="1303"/>
      <c r="S8" s="1303"/>
      <c r="T8" s="1303"/>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3" t="str">
        <f>IF(numberPr_ch="",IF(numberPr="","",numberPr),numberPr_ch)</f>
        <v>175-р</v>
      </c>
      <c r="O9" s="1303"/>
      <c r="P9" s="1303"/>
      <c r="Q9" s="1303"/>
      <c r="R9" s="1303"/>
      <c r="S9" s="1303"/>
      <c r="T9" s="1303"/>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297"/>
      <c r="M12" s="1297"/>
      <c r="N12" s="535"/>
      <c r="O12" s="1329"/>
      <c r="P12" s="1329"/>
      <c r="Q12" s="1329"/>
      <c r="R12" s="1329"/>
      <c r="S12" s="1329"/>
      <c r="T12" s="1329"/>
      <c r="U12" s="456"/>
      <c r="AE12" s="472" t="s">
        <v>370</v>
      </c>
      <c r="AH12" s="474"/>
      <c r="AI12" s="474"/>
      <c r="AJ12" s="474"/>
      <c r="AK12" s="474"/>
    </row>
    <row r="13" spans="1:37">
      <c r="J13" s="451"/>
      <c r="K13" s="451"/>
      <c r="L13" s="447"/>
      <c r="M13" s="447"/>
      <c r="N13" s="447"/>
      <c r="O13" s="1323"/>
      <c r="P13" s="1323"/>
      <c r="Q13" s="1323"/>
      <c r="R13" s="1323"/>
      <c r="S13" s="1323"/>
      <c r="T13" s="1323"/>
      <c r="U13" s="567"/>
      <c r="Z13" s="1323"/>
      <c r="AA13" s="1323"/>
      <c r="AB13" s="1323"/>
      <c r="AC13" s="1323"/>
      <c r="AD13" s="1323"/>
      <c r="AE13" s="1323"/>
    </row>
    <row r="14" spans="1:37">
      <c r="J14" s="451"/>
      <c r="K14" s="451"/>
      <c r="L14" s="1229" t="s">
        <v>444</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445</v>
      </c>
    </row>
    <row r="15" spans="1:37" ht="14.25" customHeight="1">
      <c r="J15" s="451"/>
      <c r="K15" s="451"/>
      <c r="L15" s="1310" t="s">
        <v>90</v>
      </c>
      <c r="M15" s="1310" t="s">
        <v>617</v>
      </c>
      <c r="N15" s="1336" t="s">
        <v>596</v>
      </c>
      <c r="O15" s="1336"/>
      <c r="P15" s="1336"/>
      <c r="Q15" s="1336"/>
      <c r="R15" s="1336" t="s">
        <v>597</v>
      </c>
      <c r="S15" s="1336"/>
      <c r="T15" s="1336"/>
      <c r="U15" s="1336"/>
      <c r="V15" s="1336" t="s">
        <v>598</v>
      </c>
      <c r="W15" s="1336"/>
      <c r="X15" s="1336"/>
      <c r="Y15" s="1336"/>
      <c r="Z15" s="1310" t="s">
        <v>603</v>
      </c>
      <c r="AA15" s="1310"/>
      <c r="AB15" s="1310"/>
      <c r="AC15" s="1310"/>
      <c r="AD15" s="1310"/>
      <c r="AE15" s="1310" t="s">
        <v>338</v>
      </c>
      <c r="AF15" s="1322" t="s">
        <v>273</v>
      </c>
      <c r="AG15" s="1229"/>
    </row>
    <row r="16" spans="1:37" s="492" customFormat="1" ht="27.75" customHeight="1">
      <c r="A16" s="553"/>
      <c r="B16" s="553"/>
      <c r="C16" s="553"/>
      <c r="D16" s="553"/>
      <c r="E16" s="553"/>
      <c r="F16" s="553"/>
      <c r="G16" s="559"/>
      <c r="H16" s="559"/>
      <c r="I16" s="500"/>
      <c r="J16" s="498"/>
      <c r="K16" s="498"/>
      <c r="L16" s="1310"/>
      <c r="M16" s="1310"/>
      <c r="N16" s="1336"/>
      <c r="O16" s="1336"/>
      <c r="P16" s="1336"/>
      <c r="Q16" s="1336"/>
      <c r="R16" s="1336"/>
      <c r="S16" s="1336"/>
      <c r="T16" s="1336"/>
      <c r="U16" s="1336"/>
      <c r="V16" s="1336"/>
      <c r="W16" s="1336"/>
      <c r="X16" s="1336"/>
      <c r="Y16" s="1336"/>
      <c r="Z16" s="1229" t="s">
        <v>620</v>
      </c>
      <c r="AA16" s="1229"/>
      <c r="AB16" s="1229" t="s">
        <v>614</v>
      </c>
      <c r="AC16" s="1229"/>
      <c r="AD16" s="1229"/>
      <c r="AE16" s="1310"/>
      <c r="AF16" s="1322"/>
      <c r="AG16" s="1229"/>
      <c r="AH16" s="553"/>
      <c r="AI16" s="553"/>
      <c r="AJ16" s="553"/>
      <c r="AK16" s="553"/>
    </row>
    <row r="17" spans="1:37" ht="14.25" customHeight="1">
      <c r="J17" s="451"/>
      <c r="K17" s="451"/>
      <c r="L17" s="1310"/>
      <c r="M17" s="1310"/>
      <c r="N17" s="1336"/>
      <c r="O17" s="1336"/>
      <c r="P17" s="1336"/>
      <c r="Q17" s="1336"/>
      <c r="R17" s="1336"/>
      <c r="S17" s="1336"/>
      <c r="T17" s="1336"/>
      <c r="U17" s="1336"/>
      <c r="V17" s="1336"/>
      <c r="W17" s="1336"/>
      <c r="X17" s="1336"/>
      <c r="Y17" s="1336"/>
      <c r="Z17" s="503" t="s">
        <v>618</v>
      </c>
      <c r="AA17" s="503" t="s">
        <v>619</v>
      </c>
      <c r="AB17" s="505" t="s">
        <v>272</v>
      </c>
      <c r="AC17" s="1332" t="s">
        <v>271</v>
      </c>
      <c r="AD17" s="1332"/>
      <c r="AE17" s="1310"/>
      <c r="AF17" s="1322"/>
      <c r="AG17" s="1229"/>
    </row>
    <row r="18" spans="1:37">
      <c r="J18" s="451"/>
      <c r="K18" s="459">
        <v>1</v>
      </c>
      <c r="L18" s="448" t="s">
        <v>91</v>
      </c>
      <c r="M18" s="448" t="s">
        <v>47</v>
      </c>
      <c r="N18" s="1337">
        <f ca="1">OFFSET(N18,0,-1)+1</f>
        <v>3</v>
      </c>
      <c r="O18" s="1337"/>
      <c r="P18" s="1337"/>
      <c r="Q18" s="1337"/>
      <c r="R18" s="1337">
        <f ca="1">OFFSET(N18,0,0)+1</f>
        <v>4</v>
      </c>
      <c r="S18" s="1337"/>
      <c r="T18" s="1337"/>
      <c r="U18" s="1337"/>
      <c r="V18" s="639"/>
      <c r="W18" s="639"/>
      <c r="X18" s="639"/>
      <c r="Y18" s="640">
        <f ca="1">OFFSET(R18,0,0)+1</f>
        <v>5</v>
      </c>
      <c r="Z18" s="457">
        <f ca="1">OFFSET(Z18,0,-1)+1</f>
        <v>6</v>
      </c>
      <c r="AA18" s="457">
        <f ca="1">OFFSET(AA18,0,-1)+1</f>
        <v>7</v>
      </c>
      <c r="AB18" s="457">
        <f ca="1">OFFSET(AB18,0,-1)+1</f>
        <v>8</v>
      </c>
      <c r="AC18" s="1337">
        <f ca="1">OFFSET(AC18,0,-1)+1</f>
        <v>9</v>
      </c>
      <c r="AD18" s="1337"/>
      <c r="AE18" s="457">
        <f ca="1">OFFSET(AE18,0,-2)+1</f>
        <v>10</v>
      </c>
      <c r="AF18" s="492"/>
      <c r="AG18" s="457">
        <f ca="1">OFFSET(AG18,0,-2)+1</f>
        <v>11</v>
      </c>
    </row>
    <row r="19" spans="1:37" ht="22.5">
      <c r="A19" s="1281">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717</v>
      </c>
    </row>
    <row r="20" spans="1:37" ht="22.5">
      <c r="A20" s="1281"/>
      <c r="B20" s="1281">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458</v>
      </c>
    </row>
    <row r="21" spans="1:37" ht="22.5">
      <c r="A21" s="1281"/>
      <c r="B21" s="1281"/>
      <c r="C21" s="1281">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599</v>
      </c>
    </row>
    <row r="22" spans="1:37" ht="15" customHeight="1">
      <c r="A22" s="1281"/>
      <c r="B22" s="1281"/>
      <c r="C22" s="1281"/>
      <c r="D22" s="1281">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622</v>
      </c>
    </row>
    <row r="23" spans="1:37" ht="20.100000000000001" customHeight="1">
      <c r="A23" s="1281"/>
      <c r="B23" s="1281"/>
      <c r="C23" s="1281"/>
      <c r="D23" s="1281"/>
      <c r="E23" s="1281">
        <v>1</v>
      </c>
      <c r="F23" s="955"/>
      <c r="G23" s="964"/>
      <c r="H23" s="965"/>
      <c r="I23" s="966"/>
      <c r="J23" s="956"/>
      <c r="K23" s="1228"/>
      <c r="L23" s="1342" t="str">
        <f>mergeValue(A23) &amp;"."&amp; mergeValue(B23)&amp;"."&amp; mergeValue(C23)&amp;"."&amp; mergeValue(D23)&amp;"."&amp; mergeValue(E23)</f>
        <v>1.1.1.1.1</v>
      </c>
      <c r="M23" s="1343"/>
      <c r="N23" s="1289" t="s">
        <v>83</v>
      </c>
      <c r="O23" s="1349"/>
      <c r="P23" s="1347">
        <v>1</v>
      </c>
      <c r="Q23" s="1340"/>
      <c r="R23" s="1289" t="s">
        <v>83</v>
      </c>
      <c r="S23" s="1349"/>
      <c r="T23" s="1347">
        <v>1</v>
      </c>
      <c r="U23" s="1340"/>
      <c r="V23" s="1289" t="s">
        <v>83</v>
      </c>
      <c r="W23" s="530"/>
      <c r="X23" s="508">
        <v>1</v>
      </c>
      <c r="Y23" s="1036"/>
      <c r="Z23" s="637"/>
      <c r="AA23" s="637"/>
      <c r="AB23" s="1287"/>
      <c r="AC23" s="1289" t="s">
        <v>82</v>
      </c>
      <c r="AD23" s="1287"/>
      <c r="AE23" s="1289" t="s">
        <v>83</v>
      </c>
      <c r="AF23" s="546"/>
      <c r="AG23" s="1344" t="s">
        <v>621</v>
      </c>
      <c r="AH23" s="469" t="str">
        <f>strCheckDate(Z24:AF24)</f>
        <v/>
      </c>
      <c r="AI23" s="473" t="str">
        <f>IF(AND(COUNTIF(AJ18:AJ27,AJ23)&gt;1,AJ23&lt;&gt;""),"ErrUnique:HasDoubleConn","")</f>
        <v/>
      </c>
      <c r="AJ23" s="473"/>
      <c r="AK23" s="473"/>
    </row>
    <row r="24" spans="1:37" ht="20.100000000000001" customHeight="1">
      <c r="A24" s="1281"/>
      <c r="B24" s="1281"/>
      <c r="C24" s="1281"/>
      <c r="D24" s="1281"/>
      <c r="E24" s="1281"/>
      <c r="F24" s="955"/>
      <c r="G24" s="964"/>
      <c r="H24" s="965"/>
      <c r="I24" s="966"/>
      <c r="J24" s="956"/>
      <c r="K24" s="1228"/>
      <c r="L24" s="1342"/>
      <c r="M24" s="1343"/>
      <c r="N24" s="1289"/>
      <c r="O24" s="1349"/>
      <c r="P24" s="1347"/>
      <c r="Q24" s="1348"/>
      <c r="R24" s="1289"/>
      <c r="S24" s="1349"/>
      <c r="T24" s="1347"/>
      <c r="U24" s="1341"/>
      <c r="V24" s="1289"/>
      <c r="W24" s="569"/>
      <c r="X24" s="534"/>
      <c r="Y24" s="534"/>
      <c r="Z24" s="540"/>
      <c r="AA24" s="571" t="str">
        <f>AB23 &amp; "-" &amp; AD23</f>
        <v>-</v>
      </c>
      <c r="AB24" s="1288"/>
      <c r="AC24" s="1289"/>
      <c r="AD24" s="1288"/>
      <c r="AE24" s="1289"/>
      <c r="AF24" s="638"/>
      <c r="AG24" s="1345"/>
      <c r="AI24" s="473"/>
      <c r="AJ24" s="473"/>
      <c r="AK24" s="473"/>
    </row>
    <row r="25" spans="1:37" ht="20.100000000000001" customHeight="1">
      <c r="A25" s="1281"/>
      <c r="B25" s="1281"/>
      <c r="C25" s="1281"/>
      <c r="D25" s="1281"/>
      <c r="E25" s="1281"/>
      <c r="F25" s="955"/>
      <c r="G25" s="964"/>
      <c r="H25" s="965"/>
      <c r="I25" s="966"/>
      <c r="J25" s="956"/>
      <c r="K25" s="1228"/>
      <c r="L25" s="1342"/>
      <c r="M25" s="1343"/>
      <c r="N25" s="1289"/>
      <c r="O25" s="1349"/>
      <c r="P25" s="1347"/>
      <c r="Q25" s="1341"/>
      <c r="R25" s="1289"/>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81"/>
      <c r="B26" s="1281"/>
      <c r="C26" s="1281"/>
      <c r="D26" s="1281"/>
      <c r="E26" s="1281"/>
      <c r="F26" s="955"/>
      <c r="G26" s="964"/>
      <c r="H26" s="965"/>
      <c r="I26" s="966"/>
      <c r="J26" s="956"/>
      <c r="K26" s="1228"/>
      <c r="L26" s="1342"/>
      <c r="M26" s="1343"/>
      <c r="N26" s="1289"/>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5" customFormat="1" ht="15" customHeight="1">
      <c r="A27" s="1281"/>
      <c r="B27" s="1281"/>
      <c r="C27" s="1281"/>
      <c r="D27" s="1281"/>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5" customFormat="1" ht="15" customHeight="1">
      <c r="A28" s="1281"/>
      <c r="B28" s="1281"/>
      <c r="C28" s="1281"/>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1"/>
      <c r="B29" s="1281"/>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1"/>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4" t="s">
        <v>745</v>
      </c>
      <c r="N33" s="1274"/>
      <c r="O33" s="1274"/>
      <c r="P33" s="1274"/>
      <c r="Q33" s="1274"/>
      <c r="R33" s="1274"/>
      <c r="S33" s="1274"/>
      <c r="T33" s="1274"/>
      <c r="U33" s="1274"/>
      <c r="V33" s="1274"/>
      <c r="W33" s="1274"/>
      <c r="X33" s="1274"/>
      <c r="Y33" s="1274"/>
      <c r="Z33" s="1274"/>
      <c r="AA33" s="1274"/>
      <c r="AB33" s="1274"/>
      <c r="AC33" s="1274"/>
      <c r="AD33" s="1274"/>
      <c r="AE33" s="1274"/>
      <c r="AF33" s="1274"/>
      <c r="AG33" s="1274"/>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44314.442129629628</v>
      </c>
      <c r="B2" s="12" t="s">
        <v>758</v>
      </c>
      <c r="C2" s="12" t="s">
        <v>438</v>
      </c>
    </row>
    <row r="3" spans="1:4">
      <c r="A3" s="1197">
        <v>44314.442141203705</v>
      </c>
      <c r="B3" s="12" t="s">
        <v>759</v>
      </c>
      <c r="C3" s="12" t="s">
        <v>438</v>
      </c>
    </row>
    <row r="4" spans="1:4">
      <c r="A4" s="1197">
        <v>44314.444085648145</v>
      </c>
      <c r="B4" s="12" t="s">
        <v>758</v>
      </c>
      <c r="C4" s="12" t="s">
        <v>438</v>
      </c>
    </row>
    <row r="5" spans="1:4">
      <c r="A5" s="1197">
        <v>44314.444097222222</v>
      </c>
      <c r="B5" s="12" t="s">
        <v>759</v>
      </c>
      <c r="C5" s="12" t="s">
        <v>438</v>
      </c>
    </row>
    <row r="6" spans="1:4">
      <c r="A6" s="1197">
        <v>44314.445868055554</v>
      </c>
      <c r="B6" s="12" t="s">
        <v>758</v>
      </c>
      <c r="C6" s="12" t="s">
        <v>438</v>
      </c>
    </row>
    <row r="7" spans="1:4">
      <c r="A7" s="1197">
        <v>44314.445879629631</v>
      </c>
      <c r="B7" s="12" t="s">
        <v>759</v>
      </c>
      <c r="C7" s="12" t="s">
        <v>438</v>
      </c>
    </row>
    <row r="8" spans="1:4">
      <c r="A8" s="1197">
        <v>44333.637974537036</v>
      </c>
      <c r="B8" s="12" t="s">
        <v>758</v>
      </c>
      <c r="C8" s="12" t="s">
        <v>438</v>
      </c>
    </row>
    <row r="9" spans="1:4">
      <c r="A9" s="1197">
        <v>44333.637986111113</v>
      </c>
      <c r="B9" s="12" t="s">
        <v>759</v>
      </c>
      <c r="C9" s="12" t="s">
        <v>438</v>
      </c>
    </row>
  </sheetData>
  <sheetProtection algorithmName="SHA-512" hashValue="LrIsfM5C2MLsGEfCy8cM90HMpuVzm7jUWkBOfHm2AYsFg7Y2XR8EDcbrZ1gfPDWjIUpsD/puY6yS5kf5JI/zOw==" saltValue="4oKFztMPJzyf41OZq3dRCA=="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6" t="s">
        <v>742</v>
      </c>
      <c r="M5" s="1296"/>
      <c r="N5" s="1296"/>
      <c r="O5" s="1296"/>
      <c r="P5" s="1296"/>
      <c r="Q5" s="1296"/>
      <c r="R5" s="1296"/>
      <c r="S5" s="1296"/>
      <c r="T5" s="1296"/>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634"/>
      <c r="Y9" s="960"/>
      <c r="Z9" s="474"/>
      <c r="AA9" s="474"/>
      <c r="AB9" s="474"/>
      <c r="AC9" s="474"/>
    </row>
    <row r="10" spans="1:29" s="745" customFormat="1" ht="5.25" hidden="1">
      <c r="A10" s="1117"/>
      <c r="B10" s="1117"/>
      <c r="C10" s="1117"/>
      <c r="D10" s="1117"/>
      <c r="E10" s="1117"/>
      <c r="F10" s="1117"/>
      <c r="G10" s="1117"/>
      <c r="H10" s="1117"/>
      <c r="L10" s="1168"/>
      <c r="M10" s="1040"/>
      <c r="O10" s="1302"/>
      <c r="P10" s="1302"/>
      <c r="Q10" s="1302"/>
      <c r="R10" s="1302"/>
      <c r="S10" s="1302"/>
      <c r="T10" s="1302"/>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297"/>
      <c r="M12" s="1297"/>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3"/>
      <c r="R13" s="1323"/>
      <c r="S13" s="1323"/>
      <c r="T13" s="1323"/>
      <c r="U13" s="1323"/>
      <c r="V13" s="1323"/>
    </row>
    <row r="14" spans="1:29">
      <c r="J14" s="451"/>
      <c r="K14" s="451"/>
      <c r="L14" s="1229" t="s">
        <v>444</v>
      </c>
      <c r="M14" s="1229"/>
      <c r="N14" s="1229"/>
      <c r="O14" s="1229"/>
      <c r="P14" s="1229"/>
      <c r="Q14" s="1229"/>
      <c r="R14" s="1229"/>
      <c r="S14" s="1229"/>
      <c r="T14" s="1229"/>
      <c r="U14" s="1229"/>
      <c r="V14" s="1229"/>
      <c r="W14" s="1229"/>
      <c r="X14" s="1229" t="s">
        <v>445</v>
      </c>
    </row>
    <row r="15" spans="1:29" ht="14.25" customHeight="1">
      <c r="J15" s="451"/>
      <c r="K15" s="451"/>
      <c r="L15" s="1310" t="s">
        <v>90</v>
      </c>
      <c r="M15" s="1310" t="s">
        <v>594</v>
      </c>
      <c r="N15" s="503"/>
      <c r="O15" s="1310" t="s">
        <v>595</v>
      </c>
      <c r="P15" s="1336" t="s">
        <v>596</v>
      </c>
      <c r="Q15" s="1336" t="s">
        <v>603</v>
      </c>
      <c r="R15" s="1336"/>
      <c r="S15" s="1336"/>
      <c r="T15" s="1336"/>
      <c r="U15" s="1336"/>
      <c r="V15" s="1310" t="s">
        <v>338</v>
      </c>
      <c r="W15" s="1322" t="s">
        <v>273</v>
      </c>
      <c r="X15" s="1229"/>
    </row>
    <row r="16" spans="1:29" s="492" customFormat="1" ht="25.5" customHeight="1">
      <c r="A16" s="553"/>
      <c r="B16" s="553"/>
      <c r="C16" s="553"/>
      <c r="D16" s="553"/>
      <c r="E16" s="553"/>
      <c r="F16" s="553"/>
      <c r="G16" s="559"/>
      <c r="H16" s="559"/>
      <c r="I16" s="500"/>
      <c r="J16" s="498"/>
      <c r="K16" s="498"/>
      <c r="L16" s="1310"/>
      <c r="M16" s="1310"/>
      <c r="N16" s="503"/>
      <c r="O16" s="1310"/>
      <c r="P16" s="1336"/>
      <c r="Q16" s="1336" t="s">
        <v>620</v>
      </c>
      <c r="R16" s="1336"/>
      <c r="S16" s="1331" t="s">
        <v>614</v>
      </c>
      <c r="T16" s="1331"/>
      <c r="U16" s="1331"/>
      <c r="V16" s="1310"/>
      <c r="W16" s="1322"/>
      <c r="X16" s="1229"/>
      <c r="Y16" s="955"/>
      <c r="Z16" s="553"/>
      <c r="AA16" s="553"/>
      <c r="AB16" s="553"/>
      <c r="AC16" s="553"/>
    </row>
    <row r="17" spans="1:29" ht="14.25" customHeight="1">
      <c r="J17" s="451"/>
      <c r="K17" s="451"/>
      <c r="L17" s="1310"/>
      <c r="M17" s="1310"/>
      <c r="N17" s="503"/>
      <c r="O17" s="1310"/>
      <c r="P17" s="1336"/>
      <c r="Q17" s="503" t="s">
        <v>618</v>
      </c>
      <c r="R17" s="503" t="s">
        <v>619</v>
      </c>
      <c r="S17" s="505" t="s">
        <v>272</v>
      </c>
      <c r="T17" s="1332" t="s">
        <v>271</v>
      </c>
      <c r="U17" s="1332"/>
      <c r="V17" s="1310"/>
      <c r="W17" s="1322"/>
      <c r="X17" s="1229"/>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7">
        <f t="shared" ca="1" si="0"/>
        <v>8</v>
      </c>
      <c r="U18" s="1337"/>
      <c r="V18" s="457">
        <f ca="1">OFFSET(V18,0,-2)+1</f>
        <v>9</v>
      </c>
      <c r="W18" s="492"/>
      <c r="X18" s="457">
        <f ca="1">OFFSET(X18,0,-2)+1</f>
        <v>10</v>
      </c>
    </row>
    <row r="19" spans="1:29" ht="22.5">
      <c r="A19" s="1281">
        <v>1</v>
      </c>
      <c r="B19" s="927"/>
      <c r="C19" s="927"/>
      <c r="D19" s="927"/>
      <c r="E19" s="927"/>
      <c r="F19" s="927"/>
      <c r="G19" s="928"/>
      <c r="H19" s="928"/>
      <c r="I19" s="930"/>
      <c r="J19" s="922"/>
      <c r="K19" s="922"/>
      <c r="L19" s="561">
        <f>mergeValue(A19)</f>
        <v>1</v>
      </c>
      <c r="M19" s="609" t="s">
        <v>19</v>
      </c>
      <c r="N19" s="548"/>
      <c r="O19" s="1324"/>
      <c r="P19" s="1324"/>
      <c r="Q19" s="1324"/>
      <c r="R19" s="1324"/>
      <c r="S19" s="1324"/>
      <c r="T19" s="1324"/>
      <c r="U19" s="1324"/>
      <c r="V19" s="1324"/>
      <c r="W19" s="1324"/>
      <c r="X19" s="549" t="s">
        <v>717</v>
      </c>
    </row>
    <row r="20" spans="1:29" ht="22.5">
      <c r="A20" s="1281"/>
      <c r="B20" s="1281">
        <v>1</v>
      </c>
      <c r="C20" s="927"/>
      <c r="D20" s="927"/>
      <c r="E20" s="927"/>
      <c r="F20" s="927"/>
      <c r="G20" s="932"/>
      <c r="H20" s="929"/>
      <c r="I20" s="934"/>
      <c r="J20" s="919"/>
      <c r="K20" s="918"/>
      <c r="L20" s="561" t="str">
        <f>mergeValue(A20) &amp;"."&amp; mergeValue(B20)</f>
        <v>1.1</v>
      </c>
      <c r="M20" s="515" t="s">
        <v>15</v>
      </c>
      <c r="N20" s="548"/>
      <c r="O20" s="1324"/>
      <c r="P20" s="1324"/>
      <c r="Q20" s="1324"/>
      <c r="R20" s="1324"/>
      <c r="S20" s="1324"/>
      <c r="T20" s="1324"/>
      <c r="U20" s="1324"/>
      <c r="V20" s="1324"/>
      <c r="W20" s="1324"/>
      <c r="X20" s="549" t="s">
        <v>458</v>
      </c>
    </row>
    <row r="21" spans="1:29" ht="22.5">
      <c r="A21" s="1281"/>
      <c r="B21" s="1281"/>
      <c r="C21" s="1281">
        <v>1</v>
      </c>
      <c r="D21" s="927"/>
      <c r="E21" s="927"/>
      <c r="F21" s="927"/>
      <c r="G21" s="932"/>
      <c r="H21" s="929"/>
      <c r="I21" s="935"/>
      <c r="J21" s="919"/>
      <c r="K21" s="918"/>
      <c r="L21" s="561" t="str">
        <f>mergeValue(A21) &amp;"."&amp; mergeValue(B21)&amp;"."&amp; mergeValue(C21)</f>
        <v>1.1.1</v>
      </c>
      <c r="M21" s="516" t="s">
        <v>7</v>
      </c>
      <c r="N21" s="548"/>
      <c r="O21" s="1324"/>
      <c r="P21" s="1324"/>
      <c r="Q21" s="1324"/>
      <c r="R21" s="1324"/>
      <c r="S21" s="1324"/>
      <c r="T21" s="1324"/>
      <c r="U21" s="1324"/>
      <c r="V21" s="1324"/>
      <c r="W21" s="1324"/>
      <c r="X21" s="549" t="s">
        <v>599</v>
      </c>
    </row>
    <row r="22" spans="1:29">
      <c r="A22" s="1281"/>
      <c r="B22" s="1281"/>
      <c r="C22" s="1281"/>
      <c r="D22" s="1281">
        <v>1</v>
      </c>
      <c r="E22" s="927"/>
      <c r="F22" s="927"/>
      <c r="G22" s="932"/>
      <c r="H22" s="929"/>
      <c r="I22" s="935"/>
      <c r="J22" s="933"/>
      <c r="K22" s="918"/>
      <c r="L22" s="561" t="str">
        <f>mergeValue(A22) &amp;"."&amp; mergeValue(B22)&amp;"."&amp; mergeValue(C22)&amp;"."&amp; mergeValue(D22)</f>
        <v>1.1.1.1</v>
      </c>
      <c r="M22" s="517" t="s">
        <v>21</v>
      </c>
      <c r="N22" s="548"/>
      <c r="O22" s="1324"/>
      <c r="P22" s="1324"/>
      <c r="Q22" s="1324"/>
      <c r="R22" s="1324"/>
      <c r="S22" s="1324"/>
      <c r="T22" s="1324"/>
      <c r="U22" s="1324"/>
      <c r="V22" s="1324"/>
      <c r="W22" s="1324"/>
      <c r="X22" s="967" t="s">
        <v>622</v>
      </c>
    </row>
    <row r="23" spans="1:29" ht="42.95" customHeight="1">
      <c r="A23" s="1281"/>
      <c r="B23" s="1281"/>
      <c r="C23" s="1281"/>
      <c r="D23" s="1281"/>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4"/>
      <c r="T23" s="618" t="s">
        <v>82</v>
      </c>
      <c r="U23" s="1174"/>
      <c r="V23" s="736" t="s">
        <v>83</v>
      </c>
      <c r="W23" s="786"/>
      <c r="X23" s="1299" t="s">
        <v>746</v>
      </c>
      <c r="Y23" s="955" t="str">
        <f>strCheckDateTwo(N23:W23)</f>
        <v/>
      </c>
    </row>
    <row r="24" spans="1:29" hidden="1">
      <c r="A24" s="1281"/>
      <c r="B24" s="1281"/>
      <c r="C24" s="1281"/>
      <c r="D24" s="1281"/>
      <c r="E24" s="927"/>
      <c r="F24" s="927"/>
      <c r="G24" s="932"/>
      <c r="H24" s="929"/>
      <c r="I24" s="935"/>
      <c r="J24" s="933"/>
      <c r="K24" s="923"/>
      <c r="L24" s="599"/>
      <c r="M24" s="530"/>
      <c r="N24" s="614"/>
      <c r="O24" s="614"/>
      <c r="P24" s="614"/>
      <c r="Q24" s="614"/>
      <c r="R24" s="552" t="str">
        <f>S23 &amp; "-" &amp; U23</f>
        <v>-</v>
      </c>
      <c r="S24" s="481"/>
      <c r="T24" s="554"/>
      <c r="U24" s="481"/>
      <c r="V24" s="614"/>
      <c r="W24" s="785"/>
      <c r="X24" s="1300"/>
    </row>
    <row r="25" spans="1:29" ht="15" customHeight="1">
      <c r="A25" s="1281"/>
      <c r="B25" s="1281"/>
      <c r="C25" s="1281"/>
      <c r="D25" s="1281"/>
      <c r="E25" s="927"/>
      <c r="F25" s="927"/>
      <c r="G25" s="932"/>
      <c r="H25" s="929"/>
      <c r="I25" s="935"/>
      <c r="J25" s="933"/>
      <c r="K25" s="923"/>
      <c r="L25" s="507"/>
      <c r="M25" s="520" t="s">
        <v>5</v>
      </c>
      <c r="N25" s="518"/>
      <c r="O25" s="514"/>
      <c r="P25" s="514"/>
      <c r="Q25" s="514"/>
      <c r="R25" s="514"/>
      <c r="S25" s="541"/>
      <c r="T25" s="533"/>
      <c r="U25" s="532"/>
      <c r="V25" s="518"/>
      <c r="W25" s="518"/>
      <c r="X25" s="1301"/>
    </row>
    <row r="26" spans="1:29" s="445" customFormat="1" ht="15" customHeight="1">
      <c r="A26" s="1281"/>
      <c r="B26" s="1281"/>
      <c r="C26" s="1281"/>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1"/>
      <c r="B27" s="1281"/>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1"/>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4" t="s">
        <v>747</v>
      </c>
      <c r="N31" s="1274"/>
      <c r="O31" s="1274"/>
      <c r="P31" s="1274"/>
      <c r="Q31" s="1274"/>
      <c r="R31" s="1274"/>
      <c r="S31" s="1274"/>
      <c r="T31" s="1274"/>
      <c r="U31" s="1274"/>
      <c r="V31" s="1274"/>
      <c r="W31" s="1274"/>
      <c r="X31" s="1274"/>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07" t="str">
        <f>IF(dateCh="","",dateCh)</f>
        <v>28.04.2021</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07"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0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08" t="s">
        <v>448</v>
      </c>
      <c r="I10" s="1093"/>
      <c r="J10" s="1118"/>
      <c r="K10" s="1097"/>
      <c r="L10" s="1097"/>
      <c r="M10" s="1097"/>
      <c r="N10" s="1097"/>
      <c r="O10" s="1097"/>
      <c r="P10" s="1097"/>
      <c r="Q10" s="1097"/>
      <c r="R10" s="1097"/>
      <c r="S10" s="1097"/>
      <c r="T10" s="1097"/>
    </row>
    <row r="11" spans="1:20" s="1092" customFormat="1" ht="18.75">
      <c r="A11" s="1279"/>
      <c r="B11" s="1279">
        <v>1</v>
      </c>
      <c r="C11" s="1124"/>
      <c r="D11" s="1124"/>
      <c r="F11" s="1119" t="str">
        <f>"4."&amp;mergeValue(A11) &amp;"."&amp;mergeValue(B11)</f>
        <v>4.1.1</v>
      </c>
      <c r="G11" s="1114" t="s">
        <v>569</v>
      </c>
      <c r="H11" s="1107"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24"/>
      <c r="F12" s="1119" t="str">
        <f>"4."&amp;mergeValue(A12) &amp;"."&amp;mergeValue(B12)&amp;"."&amp;mergeValue(C12)</f>
        <v>4.1.1.1</v>
      </c>
      <c r="G12" s="1123" t="s">
        <v>475</v>
      </c>
      <c r="H12" s="1107"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24">
        <v>1</v>
      </c>
      <c r="F13" s="1119" t="str">
        <f>"4."&amp;mergeValue(A13) &amp;"."&amp;mergeValue(B13)&amp;"."&amp;mergeValue(C13)&amp;"."&amp;mergeValue(D13)</f>
        <v>4.1.1.1.1</v>
      </c>
      <c r="G13" s="1131" t="s">
        <v>476</v>
      </c>
      <c r="H13" s="1107"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IdE+xbyqdVB3aoj3ctjICmcnwMXQ3kSbNhj6dGh8xJsJ2LlVyLdgrrKqLFzXksrTIalSn0CHMjKt39BBiJmC7g==" saltValue="3YiFdGbeTWnPTPlcL4uTW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6" t="s">
        <v>694</v>
      </c>
      <c r="E5" s="1296"/>
      <c r="F5" s="1296"/>
      <c r="G5" s="1296"/>
      <c r="H5" s="1133"/>
    </row>
    <row r="6" spans="1:17" ht="3" customHeight="1">
      <c r="C6" s="1074"/>
      <c r="D6" s="1069"/>
      <c r="E6" s="1137"/>
      <c r="F6" s="1137"/>
      <c r="G6" s="1073"/>
      <c r="H6" s="1138"/>
    </row>
    <row r="7" spans="1:17">
      <c r="C7" s="1074"/>
      <c r="D7" s="1310" t="s">
        <v>444</v>
      </c>
      <c r="E7" s="1310"/>
      <c r="F7" s="1310"/>
      <c r="G7" s="1310"/>
      <c r="H7" s="1350" t="s">
        <v>445</v>
      </c>
    </row>
    <row r="8" spans="1:17">
      <c r="C8" s="1074"/>
      <c r="D8" s="1078" t="s">
        <v>90</v>
      </c>
      <c r="E8" s="1079" t="s">
        <v>447</v>
      </c>
      <c r="F8" s="1079" t="s">
        <v>438</v>
      </c>
      <c r="G8" s="1079" t="s">
        <v>446</v>
      </c>
      <c r="H8" s="1350"/>
    </row>
    <row r="9" spans="1:17" ht="12" customHeight="1">
      <c r="C9" s="1074"/>
      <c r="D9" s="1070" t="s">
        <v>91</v>
      </c>
      <c r="E9" s="1070" t="s">
        <v>47</v>
      </c>
      <c r="F9" s="1070" t="s">
        <v>48</v>
      </c>
      <c r="G9" s="1070" t="s">
        <v>49</v>
      </c>
      <c r="H9" s="1070" t="s">
        <v>66</v>
      </c>
    </row>
    <row r="10" spans="1:17" ht="21" customHeight="1">
      <c r="A10" s="1101"/>
      <c r="C10" s="1074"/>
      <c r="D10" s="1091" t="s">
        <v>91</v>
      </c>
      <c r="E10" s="1146" t="s">
        <v>697</v>
      </c>
      <c r="F10" s="1126"/>
      <c r="G10" s="1106"/>
      <c r="H10" s="1299" t="s">
        <v>699</v>
      </c>
    </row>
    <row r="11" spans="1:17" ht="21" customHeight="1">
      <c r="A11" s="1101"/>
      <c r="C11" s="1074"/>
      <c r="D11" s="1091" t="s">
        <v>47</v>
      </c>
      <c r="E11" s="1146" t="s">
        <v>698</v>
      </c>
      <c r="F11" s="1126"/>
      <c r="G11" s="1106"/>
      <c r="H11" s="1300"/>
    </row>
    <row r="12" spans="1:17" ht="21" customHeight="1">
      <c r="A12" s="1077"/>
      <c r="C12" s="1072"/>
      <c r="D12" s="1091" t="s">
        <v>48</v>
      </c>
      <c r="E12" s="1146" t="s">
        <v>681</v>
      </c>
      <c r="F12" s="1126"/>
      <c r="G12" s="1106"/>
      <c r="H12" s="1300"/>
      <c r="I12" s="1096"/>
      <c r="K12" s="1068"/>
    </row>
    <row r="13" spans="1:17" ht="21" customHeight="1">
      <c r="A13" s="1077"/>
      <c r="C13" s="1072"/>
      <c r="D13" s="1091" t="s">
        <v>49</v>
      </c>
      <c r="E13" s="1146" t="s">
        <v>682</v>
      </c>
      <c r="F13" s="1126"/>
      <c r="G13" s="1106"/>
      <c r="H13" s="1300"/>
      <c r="I13" s="1096"/>
      <c r="K13" s="1068"/>
    </row>
    <row r="14" spans="1:17" ht="15" customHeight="1">
      <c r="A14" s="1101"/>
      <c r="C14" s="1074"/>
      <c r="D14" s="1080"/>
      <c r="E14" s="1148" t="s">
        <v>326</v>
      </c>
      <c r="F14" s="1143"/>
      <c r="G14" s="1141"/>
      <c r="H14" s="1301"/>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5" t="s">
        <v>469</v>
      </c>
      <c r="G2" s="1276"/>
      <c r="H2" s="1277"/>
      <c r="I2" s="1132"/>
    </row>
    <row r="3" spans="1:20" ht="3" customHeight="1"/>
    <row r="4" spans="1:20" s="1092" customFormat="1" ht="11.25">
      <c r="A4" s="1097"/>
      <c r="B4" s="1097"/>
      <c r="C4" s="1097"/>
      <c r="D4" s="1097"/>
      <c r="F4" s="1229" t="s">
        <v>444</v>
      </c>
      <c r="G4" s="1229"/>
      <c r="H4" s="1229"/>
      <c r="I4" s="1278" t="s">
        <v>445</v>
      </c>
      <c r="J4" s="1097"/>
      <c r="K4" s="1097"/>
      <c r="L4" s="1097"/>
      <c r="M4" s="1097"/>
      <c r="N4" s="1097"/>
      <c r="O4" s="1097"/>
      <c r="P4" s="1097"/>
      <c r="Q4" s="1097"/>
      <c r="R4" s="1097"/>
      <c r="S4" s="1097"/>
      <c r="T4" s="1097"/>
    </row>
    <row r="5" spans="1:20" s="1092" customFormat="1" ht="11.25" customHeight="1">
      <c r="A5" s="1097"/>
      <c r="B5" s="1097"/>
      <c r="C5" s="1097"/>
      <c r="D5" s="1097"/>
      <c r="F5" s="1178" t="s">
        <v>90</v>
      </c>
      <c r="G5" s="1122" t="s">
        <v>447</v>
      </c>
      <c r="H5" s="1193" t="s">
        <v>438</v>
      </c>
      <c r="I5" s="1278"/>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83" t="str">
        <f>IF(dateCh="","",dateCh)</f>
        <v>28.04.2021</v>
      </c>
      <c r="I7" s="1093" t="s">
        <v>471</v>
      </c>
      <c r="J7" s="1118"/>
      <c r="K7" s="1097"/>
      <c r="L7" s="1097"/>
      <c r="M7" s="1097"/>
      <c r="N7" s="1097"/>
      <c r="O7" s="1097"/>
      <c r="P7" s="1097"/>
      <c r="Q7" s="1097"/>
      <c r="R7" s="1097"/>
      <c r="S7" s="1097"/>
      <c r="T7" s="1097"/>
    </row>
    <row r="8" spans="1:20" s="1092" customFormat="1" ht="45">
      <c r="A8" s="1279">
        <v>1</v>
      </c>
      <c r="B8" s="1097"/>
      <c r="C8" s="1097"/>
      <c r="D8" s="1097"/>
      <c r="F8" s="1119" t="str">
        <f>"2." &amp;mergeValue(A8)</f>
        <v>2.1</v>
      </c>
      <c r="G8" s="1128" t="s">
        <v>472</v>
      </c>
      <c r="H8" s="1183"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33.75">
      <c r="A9" s="1279"/>
      <c r="B9" s="1097"/>
      <c r="C9" s="1097"/>
      <c r="D9" s="1097"/>
      <c r="F9" s="1119" t="str">
        <f>"3." &amp;mergeValue(A9)</f>
        <v>3.1</v>
      </c>
      <c r="G9" s="1128" t="s">
        <v>473</v>
      </c>
      <c r="H9" s="1183"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v>
      </c>
      <c r="I9" s="1093" t="s">
        <v>565</v>
      </c>
      <c r="J9" s="1118"/>
      <c r="K9" s="1097"/>
      <c r="L9" s="1097"/>
      <c r="M9" s="1097"/>
      <c r="N9" s="1097"/>
      <c r="O9" s="1097"/>
      <c r="P9" s="1097"/>
      <c r="Q9" s="1097"/>
      <c r="R9" s="1097"/>
      <c r="S9" s="1097"/>
      <c r="T9" s="1097"/>
    </row>
    <row r="10" spans="1:20" s="1092" customFormat="1" ht="22.5">
      <c r="A10" s="1279"/>
      <c r="B10" s="1097"/>
      <c r="C10" s="1097"/>
      <c r="D10" s="1097"/>
      <c r="F10" s="1119" t="str">
        <f>"4."&amp;mergeValue(A10)</f>
        <v>4.1</v>
      </c>
      <c r="G10" s="1128" t="s">
        <v>474</v>
      </c>
      <c r="H10" s="1193" t="s">
        <v>448</v>
      </c>
      <c r="I10" s="1093"/>
      <c r="J10" s="1118"/>
      <c r="K10" s="1097"/>
      <c r="L10" s="1097"/>
      <c r="M10" s="1097"/>
      <c r="N10" s="1097"/>
      <c r="O10" s="1097"/>
      <c r="P10" s="1097"/>
      <c r="Q10" s="1097"/>
      <c r="R10" s="1097"/>
      <c r="S10" s="1097"/>
      <c r="T10" s="1097"/>
    </row>
    <row r="11" spans="1:20" s="1092" customFormat="1" ht="18.75">
      <c r="A11" s="1279"/>
      <c r="B11" s="1279">
        <v>1</v>
      </c>
      <c r="C11" s="1179"/>
      <c r="D11" s="1179"/>
      <c r="F11" s="1119" t="str">
        <f>"4."&amp;mergeValue(A11) &amp;"."&amp;mergeValue(B11)</f>
        <v>4.1.1</v>
      </c>
      <c r="G11" s="1114" t="s">
        <v>569</v>
      </c>
      <c r="H11" s="1183" t="str">
        <f>IF(region_name="","",region_name)</f>
        <v>Самарская область</v>
      </c>
      <c r="I11" s="1093" t="s">
        <v>477</v>
      </c>
      <c r="J11" s="1118"/>
      <c r="K11" s="1097"/>
      <c r="L11" s="1097"/>
      <c r="M11" s="1097"/>
      <c r="N11" s="1097"/>
      <c r="O11" s="1097"/>
      <c r="P11" s="1097"/>
      <c r="Q11" s="1097"/>
      <c r="R11" s="1097"/>
      <c r="S11" s="1097"/>
      <c r="T11" s="1097"/>
    </row>
    <row r="12" spans="1:20" s="1092" customFormat="1" ht="22.5">
      <c r="A12" s="1279"/>
      <c r="B12" s="1279"/>
      <c r="C12" s="1279">
        <v>1</v>
      </c>
      <c r="D12" s="1179"/>
      <c r="F12" s="1119" t="str">
        <f>"4."&amp;mergeValue(A12) &amp;"."&amp;mergeValue(B12)&amp;"."&amp;mergeValue(C12)</f>
        <v>4.1.1.1</v>
      </c>
      <c r="G12" s="1123" t="s">
        <v>475</v>
      </c>
      <c r="H12" s="1183" t="str">
        <f>IF(Территории!H13="","","" &amp; Территории!H13 &amp; "")</f>
        <v>городской округ Самара</v>
      </c>
      <c r="I12" s="1093" t="s">
        <v>478</v>
      </c>
      <c r="J12" s="1118"/>
      <c r="K12" s="1097"/>
      <c r="L12" s="1097"/>
      <c r="M12" s="1097"/>
      <c r="N12" s="1097"/>
      <c r="O12" s="1097"/>
      <c r="P12" s="1097"/>
      <c r="Q12" s="1097"/>
      <c r="R12" s="1097"/>
      <c r="S12" s="1097"/>
      <c r="T12" s="1097"/>
    </row>
    <row r="13" spans="1:20" s="1092" customFormat="1" ht="56.25">
      <c r="A13" s="1279"/>
      <c r="B13" s="1279"/>
      <c r="C13" s="1279"/>
      <c r="D13" s="1179">
        <v>1</v>
      </c>
      <c r="F13" s="1119" t="str">
        <f>"4."&amp;mergeValue(A13) &amp;"."&amp;mergeValue(B13)&amp;"."&amp;mergeValue(C13)&amp;"."&amp;mergeValue(D13)</f>
        <v>4.1.1.1.1</v>
      </c>
      <c r="G13" s="1131" t="s">
        <v>476</v>
      </c>
      <c r="H13" s="1183" t="str">
        <f>IF(Территории!R14="","","" &amp; Территории!R14 &amp; "")</f>
        <v>городской округ Самара (36701000)</v>
      </c>
      <c r="I13" s="1180" t="s">
        <v>568</v>
      </c>
      <c r="J13" s="1118"/>
      <c r="K13" s="1097"/>
      <c r="L13" s="1097"/>
      <c r="M13" s="1097"/>
      <c r="N13" s="1097"/>
      <c r="O13" s="1097"/>
      <c r="P13" s="1097"/>
      <c r="Q13" s="1097"/>
      <c r="R13" s="1097"/>
      <c r="S13" s="1097"/>
      <c r="T13" s="1097"/>
    </row>
    <row r="14" spans="1:20" s="1116" customFormat="1" ht="3" customHeight="1">
      <c r="A14" s="1117"/>
      <c r="B14" s="1117"/>
      <c r="C14" s="1117"/>
      <c r="D14" s="1117"/>
      <c r="F14" s="1115"/>
      <c r="G14" s="1129"/>
      <c r="H14" s="1130"/>
      <c r="I14" s="1100"/>
      <c r="J14" s="1117"/>
      <c r="K14" s="1117"/>
      <c r="L14" s="1117"/>
      <c r="M14" s="1117"/>
      <c r="N14" s="1117"/>
      <c r="O14" s="1117"/>
      <c r="P14" s="1117"/>
      <c r="Q14" s="1117"/>
      <c r="R14" s="1117"/>
      <c r="S14" s="1117"/>
      <c r="T14" s="1117"/>
    </row>
    <row r="15" spans="1:20" s="1116" customFormat="1" ht="15" customHeight="1">
      <c r="A15" s="1117"/>
      <c r="B15" s="1117"/>
      <c r="C15" s="1117"/>
      <c r="D15" s="1117"/>
      <c r="F15" s="1115"/>
      <c r="G15" s="1274" t="s">
        <v>570</v>
      </c>
      <c r="H15" s="1274"/>
      <c r="I15" s="1100"/>
      <c r="J15" s="1117"/>
      <c r="K15" s="1117"/>
      <c r="L15" s="1117"/>
      <c r="M15" s="1117"/>
      <c r="N15" s="1117"/>
      <c r="O15" s="1117"/>
      <c r="P15" s="1117"/>
      <c r="Q15" s="1117"/>
      <c r="R15" s="1117"/>
      <c r="S15" s="1117"/>
      <c r="T15" s="1117"/>
    </row>
  </sheetData>
  <sheetProtection algorithmName="SHA-512" hashValue="pKAdjJjLYrYXtljJczbd7TIqj+dvPIz1Fq1rLT1qTtesxCve4I5Z7HwB6JRBVatZC21eaCgmNKi9hR+OEpF6qw==" saltValue="S6137AsgqokJgNIYxjB/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49"/>
  <sheetViews>
    <sheetView showGridLines="0" topLeftCell="C16" zoomScaleNormal="100" workbookViewId="0">
      <selection activeCell="K25" sqref="K25"/>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6" t="s">
        <v>706</v>
      </c>
      <c r="E5" s="1296"/>
      <c r="F5" s="1296"/>
      <c r="G5" s="1296"/>
      <c r="H5" s="1296"/>
      <c r="I5" s="1296"/>
      <c r="J5" s="1296"/>
      <c r="K5" s="1296"/>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3" t="str">
        <f>IF(datePr_ch="",IF(datePr="","",datePr),datePr_ch)</f>
        <v>23.04.2021</v>
      </c>
      <c r="G7" s="1303"/>
      <c r="H7" s="1303"/>
      <c r="I7" s="1303"/>
      <c r="J7" s="1303"/>
      <c r="K7" s="1303"/>
      <c r="L7" s="1166"/>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3" t="str">
        <f>IF(numberPr_ch="",IF(numberPr="","",numberPr),numberPr_ch)</f>
        <v>175-р</v>
      </c>
      <c r="G8" s="1303"/>
      <c r="H8" s="1303"/>
      <c r="I8" s="1303"/>
      <c r="J8" s="1303"/>
      <c r="K8" s="1303"/>
      <c r="L8" s="1166"/>
      <c r="M8" s="1094"/>
    </row>
    <row r="9" spans="1:32">
      <c r="C9" s="1074"/>
      <c r="D9" s="1069"/>
      <c r="E9" s="1137"/>
      <c r="F9" s="1137"/>
      <c r="G9" s="1137"/>
      <c r="H9" s="1137"/>
      <c r="I9" s="1137"/>
      <c r="J9" s="1137"/>
      <c r="K9" s="1073"/>
      <c r="L9" s="1138"/>
    </row>
    <row r="10" spans="1:32" ht="21" customHeight="1">
      <c r="C10" s="1074"/>
      <c r="D10" s="1310" t="s">
        <v>444</v>
      </c>
      <c r="E10" s="1310"/>
      <c r="F10" s="1310"/>
      <c r="G10" s="1310"/>
      <c r="H10" s="1310"/>
      <c r="I10" s="1310"/>
      <c r="J10" s="1310"/>
      <c r="K10" s="1310"/>
      <c r="L10" s="1350" t="s">
        <v>445</v>
      </c>
    </row>
    <row r="11" spans="1:32" ht="21" customHeight="1">
      <c r="C11" s="1074"/>
      <c r="D11" s="1293" t="s">
        <v>90</v>
      </c>
      <c r="E11" s="1351" t="s">
        <v>295</v>
      </c>
      <c r="F11" s="1351" t="s">
        <v>19</v>
      </c>
      <c r="G11" s="1353" t="s">
        <v>683</v>
      </c>
      <c r="H11" s="1354"/>
      <c r="I11" s="1355"/>
      <c r="J11" s="1351" t="s">
        <v>438</v>
      </c>
      <c r="K11" s="1351" t="s">
        <v>446</v>
      </c>
      <c r="L11" s="1350"/>
    </row>
    <row r="12" spans="1:32" ht="21" customHeight="1">
      <c r="C12" s="1074"/>
      <c r="D12" s="1295"/>
      <c r="E12" s="1352"/>
      <c r="F12" s="1352"/>
      <c r="G12" s="1357" t="s">
        <v>684</v>
      </c>
      <c r="H12" s="1358"/>
      <c r="I12" s="1079" t="s">
        <v>685</v>
      </c>
      <c r="J12" s="1352"/>
      <c r="K12" s="1352"/>
      <c r="L12" s="1350"/>
    </row>
    <row r="13" spans="1:32" ht="12" customHeight="1">
      <c r="C13" s="1074"/>
      <c r="D13" s="1070" t="s">
        <v>91</v>
      </c>
      <c r="E13" s="1070" t="s">
        <v>47</v>
      </c>
      <c r="F13" s="1070" t="s">
        <v>48</v>
      </c>
      <c r="G13" s="1359" t="s">
        <v>49</v>
      </c>
      <c r="H13" s="1359"/>
      <c r="I13" s="1070" t="s">
        <v>66</v>
      </c>
      <c r="J13" s="1070" t="s">
        <v>67</v>
      </c>
      <c r="K13" s="1070" t="s">
        <v>181</v>
      </c>
      <c r="L13" s="1070" t="s">
        <v>182</v>
      </c>
    </row>
    <row r="14" spans="1:32" ht="14.25" customHeight="1">
      <c r="A14" s="1101"/>
      <c r="C14" s="1074"/>
      <c r="D14" s="1149">
        <v>1</v>
      </c>
      <c r="E14" s="1356" t="s">
        <v>686</v>
      </c>
      <c r="F14" s="1360"/>
      <c r="G14" s="1360"/>
      <c r="H14" s="1360"/>
      <c r="I14" s="1360"/>
      <c r="J14" s="1360"/>
      <c r="K14" s="1360"/>
      <c r="L14" s="1086"/>
      <c r="M14" s="1151"/>
    </row>
    <row r="15" spans="1:32" ht="56.25">
      <c r="A15" s="1101"/>
      <c r="C15" s="1074"/>
      <c r="D15" s="1149" t="s">
        <v>293</v>
      </c>
      <c r="E15" s="1104" t="s">
        <v>448</v>
      </c>
      <c r="F15" s="1104" t="s">
        <v>448</v>
      </c>
      <c r="G15" s="1361" t="s">
        <v>448</v>
      </c>
      <c r="H15" s="1362"/>
      <c r="I15" s="1104" t="s">
        <v>448</v>
      </c>
      <c r="J15" s="1126" t="s">
        <v>1621</v>
      </c>
      <c r="K15" s="1164"/>
      <c r="L15" s="1093" t="s">
        <v>687</v>
      </c>
      <c r="M15" s="1151"/>
    </row>
    <row r="16" spans="1:32" ht="18.75">
      <c r="A16" s="1101"/>
      <c r="B16" s="1090">
        <v>3</v>
      </c>
      <c r="C16" s="1074"/>
      <c r="D16" s="1152">
        <v>2</v>
      </c>
      <c r="E16" s="1363" t="s">
        <v>688</v>
      </c>
      <c r="F16" s="1364"/>
      <c r="G16" s="1364"/>
      <c r="H16" s="1365"/>
      <c r="I16" s="1365"/>
      <c r="J16" s="1365" t="s">
        <v>448</v>
      </c>
      <c r="K16" s="1365"/>
      <c r="L16" s="1147"/>
      <c r="M16" s="1151"/>
    </row>
    <row r="17" spans="1:15" ht="20.100000000000001" customHeight="1">
      <c r="A17" s="1101"/>
      <c r="C17" s="1366"/>
      <c r="D17" s="1367" t="s">
        <v>689</v>
      </c>
      <c r="E1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69" t="str">
        <f>IF('Перечень тарифов'!J21="","наименование отсутствует","" &amp; 'Перечень тарифов'!J21 &amp; "")</f>
        <v>Тариф на горячую воду в открытой системе теплоснабжения (горячее водоснабжение) (СЦТ - ОАО "Конструкторское бюро автоматических систем")</v>
      </c>
      <c r="G17" s="1104"/>
      <c r="H17" s="1163" t="s">
        <v>1454</v>
      </c>
      <c r="I17" s="1161" t="s">
        <v>2120</v>
      </c>
      <c r="J17" s="1126" t="s">
        <v>246</v>
      </c>
      <c r="K17" s="1104" t="s">
        <v>448</v>
      </c>
      <c r="L17" s="1299" t="s">
        <v>710</v>
      </c>
      <c r="M17" s="1151"/>
    </row>
    <row r="18" spans="1:15" s="1065" customFormat="1" ht="20.100000000000001" customHeight="1">
      <c r="A18" s="1101"/>
      <c r="B18" s="1090"/>
      <c r="C18" s="1366"/>
      <c r="D18" s="1367"/>
      <c r="E18" s="1368"/>
      <c r="F18" s="1369"/>
      <c r="G18" s="1189" t="s">
        <v>2116</v>
      </c>
      <c r="H18" s="1163" t="s">
        <v>2121</v>
      </c>
      <c r="I18" s="1161" t="s">
        <v>2122</v>
      </c>
      <c r="J18" s="1126" t="s">
        <v>244</v>
      </c>
      <c r="K18" s="1104" t="s">
        <v>448</v>
      </c>
      <c r="L18" s="1300"/>
      <c r="M18" s="1151"/>
      <c r="N18" s="1096"/>
      <c r="O18" s="1096"/>
    </row>
    <row r="19" spans="1:15" s="1065" customFormat="1" ht="20.100000000000001" customHeight="1">
      <c r="A19" s="1101"/>
      <c r="B19" s="1090"/>
      <c r="C19" s="1366"/>
      <c r="D19" s="1367"/>
      <c r="E19" s="1368"/>
      <c r="F19" s="1369"/>
      <c r="G19" s="1189" t="s">
        <v>2116</v>
      </c>
      <c r="H19" s="1163" t="s">
        <v>2123</v>
      </c>
      <c r="I19" s="1161" t="s">
        <v>2124</v>
      </c>
      <c r="J19" s="1126" t="s">
        <v>246</v>
      </c>
      <c r="K19" s="1104" t="s">
        <v>448</v>
      </c>
      <c r="L19" s="1300"/>
      <c r="M19" s="1151"/>
      <c r="N19" s="1096"/>
      <c r="O19" s="1096"/>
    </row>
    <row r="20" spans="1:15" s="1065" customFormat="1" ht="20.100000000000001" customHeight="1">
      <c r="A20" s="1101"/>
      <c r="B20" s="1090"/>
      <c r="C20" s="1366"/>
      <c r="D20" s="1367"/>
      <c r="E20" s="1368"/>
      <c r="F20" s="1369"/>
      <c r="G20" s="1189" t="s">
        <v>2116</v>
      </c>
      <c r="H20" s="1163" t="s">
        <v>2125</v>
      </c>
      <c r="I20" s="1161" t="s">
        <v>2126</v>
      </c>
      <c r="J20" s="1126" t="s">
        <v>246</v>
      </c>
      <c r="K20" s="1104" t="s">
        <v>448</v>
      </c>
      <c r="L20" s="1300"/>
      <c r="M20" s="1151"/>
      <c r="N20" s="1096"/>
      <c r="O20" s="1096"/>
    </row>
    <row r="21" spans="1:15" s="1065" customFormat="1" ht="20.100000000000001" customHeight="1">
      <c r="A21" s="1101"/>
      <c r="B21" s="1090"/>
      <c r="C21" s="1366"/>
      <c r="D21" s="1367"/>
      <c r="E21" s="1368"/>
      <c r="F21" s="1369"/>
      <c r="G21" s="1189" t="s">
        <v>2116</v>
      </c>
      <c r="H21" s="1163" t="s">
        <v>2127</v>
      </c>
      <c r="I21" s="1161" t="s">
        <v>2128</v>
      </c>
      <c r="J21" s="1126" t="s">
        <v>246</v>
      </c>
      <c r="K21" s="1104" t="s">
        <v>448</v>
      </c>
      <c r="L21" s="1300"/>
      <c r="M21" s="1151"/>
      <c r="N21" s="1096"/>
      <c r="O21" s="1096"/>
    </row>
    <row r="22" spans="1:15" s="1065" customFormat="1" ht="18.95" customHeight="1">
      <c r="A22" s="1101"/>
      <c r="B22" s="1090"/>
      <c r="C22" s="1366"/>
      <c r="D22" s="1367"/>
      <c r="E22" s="1368"/>
      <c r="F22" s="1369"/>
      <c r="G22" s="1189" t="s">
        <v>2116</v>
      </c>
      <c r="H22" s="1163" t="s">
        <v>2129</v>
      </c>
      <c r="I22" s="1161" t="s">
        <v>1455</v>
      </c>
      <c r="J22" s="1126" t="s">
        <v>246</v>
      </c>
      <c r="K22" s="1104" t="s">
        <v>448</v>
      </c>
      <c r="L22" s="1300"/>
      <c r="M22" s="1151"/>
      <c r="N22" s="1096"/>
      <c r="O22" s="1096"/>
    </row>
    <row r="23" spans="1:15" ht="15" customHeight="1">
      <c r="A23" s="1101"/>
      <c r="C23" s="1366"/>
      <c r="D23" s="1367"/>
      <c r="E23" s="1368"/>
      <c r="F23" s="1369"/>
      <c r="G23" s="1153"/>
      <c r="H23" s="1148" t="s">
        <v>273</v>
      </c>
      <c r="I23" s="1143"/>
      <c r="J23" s="1143"/>
      <c r="K23" s="1141"/>
      <c r="L23" s="1301"/>
      <c r="M23" s="1151"/>
    </row>
    <row r="24" spans="1:15" ht="18.75">
      <c r="A24" s="1101"/>
      <c r="B24" s="1090">
        <v>3</v>
      </c>
      <c r="C24" s="1074"/>
      <c r="D24" s="1091" t="s">
        <v>48</v>
      </c>
      <c r="E24" s="1356" t="s">
        <v>690</v>
      </c>
      <c r="F24" s="1356"/>
      <c r="G24" s="1356"/>
      <c r="H24" s="1356"/>
      <c r="I24" s="1356"/>
      <c r="J24" s="1356"/>
      <c r="K24" s="1356"/>
      <c r="L24" s="1125"/>
      <c r="M24" s="1151"/>
    </row>
    <row r="25" spans="1:15" ht="33.75">
      <c r="A25" s="1101"/>
      <c r="C25" s="1074"/>
      <c r="D25" s="1149" t="s">
        <v>439</v>
      </c>
      <c r="E25" s="1104" t="s">
        <v>448</v>
      </c>
      <c r="F25" s="1104" t="s">
        <v>448</v>
      </c>
      <c r="G25" s="1361" t="s">
        <v>448</v>
      </c>
      <c r="H25" s="1362"/>
      <c r="I25" s="1104" t="s">
        <v>448</v>
      </c>
      <c r="J25" s="1104" t="s">
        <v>448</v>
      </c>
      <c r="K25" s="1031" t="s">
        <v>2130</v>
      </c>
      <c r="L25" s="1093" t="s">
        <v>691</v>
      </c>
      <c r="M25" s="1151"/>
    </row>
    <row r="26" spans="1:15" ht="18.75">
      <c r="A26" s="1101"/>
      <c r="B26" s="1090">
        <v>3</v>
      </c>
      <c r="C26" s="1074"/>
      <c r="D26" s="1091" t="s">
        <v>49</v>
      </c>
      <c r="E26" s="1356" t="s">
        <v>692</v>
      </c>
      <c r="F26" s="1356"/>
      <c r="G26" s="1356"/>
      <c r="H26" s="1356"/>
      <c r="I26" s="1356"/>
      <c r="J26" s="1356"/>
      <c r="K26" s="1356"/>
      <c r="L26" s="1125"/>
      <c r="M26" s="1151"/>
    </row>
    <row r="27" spans="1:15" ht="20.100000000000001" customHeight="1">
      <c r="A27" s="1101"/>
      <c r="C27" s="1366"/>
      <c r="D27" s="1367" t="s">
        <v>440</v>
      </c>
      <c r="E27"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7" s="1369" t="str">
        <f>IF('Перечень тарифов'!J21="","наименование отсутствует","" &amp; 'Перечень тарифов'!J21 &amp; "")</f>
        <v>Тариф на горячую воду в открытой системе теплоснабжения (горячее водоснабжение) (СЦТ - ОАО "Конструкторское бюро автоматических систем")</v>
      </c>
      <c r="G27" s="1104"/>
      <c r="H27" s="1161" t="s">
        <v>1454</v>
      </c>
      <c r="I27" s="1161" t="s">
        <v>2120</v>
      </c>
      <c r="J27" s="1167">
        <v>5299.6251499999998</v>
      </c>
      <c r="K27" s="1104" t="s">
        <v>448</v>
      </c>
      <c r="L27" s="1299" t="s">
        <v>711</v>
      </c>
      <c r="M27" s="1151"/>
    </row>
    <row r="28" spans="1:15" s="1065" customFormat="1" ht="20.100000000000001" customHeight="1">
      <c r="A28" s="1101"/>
      <c r="B28" s="1090"/>
      <c r="C28" s="1366"/>
      <c r="D28" s="1367"/>
      <c r="E28" s="1368"/>
      <c r="F28" s="1369"/>
      <c r="G28" s="1189" t="s">
        <v>2116</v>
      </c>
      <c r="H28" s="1163" t="s">
        <v>2121</v>
      </c>
      <c r="I28" s="1161" t="s">
        <v>2122</v>
      </c>
      <c r="J28" s="1167">
        <v>10979.635759999999</v>
      </c>
      <c r="K28" s="1104" t="s">
        <v>448</v>
      </c>
      <c r="L28" s="1300"/>
      <c r="M28" s="1151"/>
      <c r="N28" s="1096"/>
      <c r="O28" s="1096"/>
    </row>
    <row r="29" spans="1:15" s="1065" customFormat="1" ht="20.100000000000001" customHeight="1">
      <c r="A29" s="1101"/>
      <c r="B29" s="1090"/>
      <c r="C29" s="1366"/>
      <c r="D29" s="1367"/>
      <c r="E29" s="1368"/>
      <c r="F29" s="1369"/>
      <c r="G29" s="1189" t="s">
        <v>2116</v>
      </c>
      <c r="H29" s="1163" t="s">
        <v>2123</v>
      </c>
      <c r="I29" s="1161" t="s">
        <v>2124</v>
      </c>
      <c r="J29" s="1167">
        <v>17574.91</v>
      </c>
      <c r="K29" s="1104" t="s">
        <v>448</v>
      </c>
      <c r="L29" s="1300"/>
      <c r="M29" s="1151"/>
      <c r="N29" s="1096"/>
      <c r="O29" s="1096"/>
    </row>
    <row r="30" spans="1:15" s="1065" customFormat="1" ht="20.100000000000001" customHeight="1">
      <c r="A30" s="1101"/>
      <c r="B30" s="1090"/>
      <c r="C30" s="1366"/>
      <c r="D30" s="1367"/>
      <c r="E30" s="1368"/>
      <c r="F30" s="1369"/>
      <c r="G30" s="1189" t="s">
        <v>2116</v>
      </c>
      <c r="H30" s="1163" t="s">
        <v>2125</v>
      </c>
      <c r="I30" s="1161" t="s">
        <v>2126</v>
      </c>
      <c r="J30" s="1167">
        <v>18278.903760000001</v>
      </c>
      <c r="K30" s="1104" t="s">
        <v>448</v>
      </c>
      <c r="L30" s="1300"/>
      <c r="M30" s="1151"/>
      <c r="N30" s="1096"/>
      <c r="O30" s="1096"/>
    </row>
    <row r="31" spans="1:15" s="1065" customFormat="1" ht="20.100000000000001" customHeight="1">
      <c r="A31" s="1101"/>
      <c r="B31" s="1090"/>
      <c r="C31" s="1366"/>
      <c r="D31" s="1367"/>
      <c r="E31" s="1368"/>
      <c r="F31" s="1369"/>
      <c r="G31" s="1189" t="s">
        <v>2116</v>
      </c>
      <c r="H31" s="1163" t="s">
        <v>2127</v>
      </c>
      <c r="I31" s="1161" t="s">
        <v>2128</v>
      </c>
      <c r="J31" s="1167">
        <v>19012.672280000003</v>
      </c>
      <c r="K31" s="1104" t="s">
        <v>448</v>
      </c>
      <c r="L31" s="1300"/>
      <c r="M31" s="1151"/>
      <c r="N31" s="1096"/>
      <c r="O31" s="1096"/>
    </row>
    <row r="32" spans="1:15" s="1065" customFormat="1" ht="18.95" customHeight="1">
      <c r="A32" s="1101"/>
      <c r="B32" s="1090"/>
      <c r="C32" s="1366"/>
      <c r="D32" s="1367"/>
      <c r="E32" s="1368"/>
      <c r="F32" s="1369"/>
      <c r="G32" s="1189" t="s">
        <v>2116</v>
      </c>
      <c r="H32" s="1163" t="s">
        <v>2129</v>
      </c>
      <c r="I32" s="1161" t="s">
        <v>1455</v>
      </c>
      <c r="J32" s="1167">
        <v>11406.007300000001</v>
      </c>
      <c r="K32" s="1104" t="s">
        <v>448</v>
      </c>
      <c r="L32" s="1300"/>
      <c r="M32" s="1151"/>
      <c r="N32" s="1096"/>
      <c r="O32" s="1096"/>
    </row>
    <row r="33" spans="1:15" ht="15" customHeight="1">
      <c r="A33" s="1101"/>
      <c r="C33" s="1366"/>
      <c r="D33" s="1367"/>
      <c r="E33" s="1368"/>
      <c r="F33" s="1369"/>
      <c r="G33" s="1153"/>
      <c r="H33" s="1148" t="s">
        <v>273</v>
      </c>
      <c r="I33" s="1140"/>
      <c r="J33" s="1140"/>
      <c r="K33" s="1141"/>
      <c r="L33" s="1301"/>
      <c r="M33" s="1151"/>
    </row>
    <row r="34" spans="1:15" ht="18.75">
      <c r="A34" s="1101"/>
      <c r="C34" s="1074"/>
      <c r="D34" s="1091" t="s">
        <v>66</v>
      </c>
      <c r="E34" s="1356" t="s">
        <v>755</v>
      </c>
      <c r="F34" s="1356"/>
      <c r="G34" s="1356"/>
      <c r="H34" s="1356"/>
      <c r="I34" s="1356"/>
      <c r="J34" s="1356"/>
      <c r="K34" s="1356"/>
      <c r="L34" s="1125"/>
      <c r="M34" s="1151"/>
    </row>
    <row r="35" spans="1:15" ht="20.100000000000001" customHeight="1">
      <c r="A35" s="1101"/>
      <c r="C35" s="1366"/>
      <c r="D35" s="1370" t="s">
        <v>441</v>
      </c>
      <c r="E35"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5" s="1369" t="str">
        <f>IF('Перечень тарифов'!J21="","наименование отсутствует","" &amp; 'Перечень тарифов'!J21 &amp; "")</f>
        <v>Тариф на горячую воду в открытой системе теплоснабжения (горячее водоснабжение) (СЦТ - ОАО "Конструкторское бюро автоматических систем")</v>
      </c>
      <c r="G35" s="1104"/>
      <c r="H35" s="1163" t="s">
        <v>1454</v>
      </c>
      <c r="I35" s="1161" t="s">
        <v>2120</v>
      </c>
      <c r="J35" s="1167">
        <v>192.08500000000001</v>
      </c>
      <c r="K35" s="1104" t="s">
        <v>448</v>
      </c>
      <c r="L35" s="1299" t="s">
        <v>756</v>
      </c>
      <c r="M35" s="1151"/>
    </row>
    <row r="36" spans="1:15" s="1065" customFormat="1" ht="20.100000000000001" customHeight="1">
      <c r="A36" s="1101"/>
      <c r="B36" s="1090"/>
      <c r="C36" s="1366"/>
      <c r="D36" s="1371"/>
      <c r="E36" s="1368"/>
      <c r="F36" s="1369"/>
      <c r="G36" s="1189" t="s">
        <v>2116</v>
      </c>
      <c r="H36" s="1163" t="s">
        <v>2121</v>
      </c>
      <c r="I36" s="1161" t="s">
        <v>2122</v>
      </c>
      <c r="J36" s="1167">
        <v>384.17200000000003</v>
      </c>
      <c r="K36" s="1104" t="s">
        <v>448</v>
      </c>
      <c r="L36" s="1300"/>
      <c r="M36" s="1151"/>
      <c r="N36" s="1096"/>
      <c r="O36" s="1096"/>
    </row>
    <row r="37" spans="1:15" s="1065" customFormat="1" ht="20.100000000000001" customHeight="1">
      <c r="A37" s="1101"/>
      <c r="B37" s="1090"/>
      <c r="C37" s="1366"/>
      <c r="D37" s="1371"/>
      <c r="E37" s="1368"/>
      <c r="F37" s="1369"/>
      <c r="G37" s="1189" t="s">
        <v>2116</v>
      </c>
      <c r="H37" s="1163" t="s">
        <v>2123</v>
      </c>
      <c r="I37" s="1161" t="s">
        <v>2124</v>
      </c>
      <c r="J37" s="1167">
        <v>384.17200000000003</v>
      </c>
      <c r="K37" s="1104" t="s">
        <v>448</v>
      </c>
      <c r="L37" s="1300"/>
      <c r="M37" s="1151"/>
      <c r="N37" s="1096"/>
      <c r="O37" s="1096"/>
    </row>
    <row r="38" spans="1:15" s="1065" customFormat="1" ht="20.100000000000001" customHeight="1">
      <c r="A38" s="1101"/>
      <c r="B38" s="1090"/>
      <c r="C38" s="1366"/>
      <c r="D38" s="1371"/>
      <c r="E38" s="1368"/>
      <c r="F38" s="1369"/>
      <c r="G38" s="1189" t="s">
        <v>2116</v>
      </c>
      <c r="H38" s="1163" t="s">
        <v>2125</v>
      </c>
      <c r="I38" s="1161" t="s">
        <v>2126</v>
      </c>
      <c r="J38" s="1167">
        <v>384.17200000000003</v>
      </c>
      <c r="K38" s="1104" t="s">
        <v>448</v>
      </c>
      <c r="L38" s="1300"/>
      <c r="M38" s="1151"/>
      <c r="N38" s="1096"/>
      <c r="O38" s="1096"/>
    </row>
    <row r="39" spans="1:15" s="1065" customFormat="1" ht="20.100000000000001" customHeight="1">
      <c r="A39" s="1101"/>
      <c r="B39" s="1090"/>
      <c r="C39" s="1366"/>
      <c r="D39" s="1371"/>
      <c r="E39" s="1368"/>
      <c r="F39" s="1369"/>
      <c r="G39" s="1189" t="s">
        <v>2116</v>
      </c>
      <c r="H39" s="1163" t="s">
        <v>2127</v>
      </c>
      <c r="I39" s="1161" t="s">
        <v>2128</v>
      </c>
      <c r="J39" s="1167">
        <v>384.17200000000003</v>
      </c>
      <c r="K39" s="1104" t="s">
        <v>448</v>
      </c>
      <c r="L39" s="1300"/>
      <c r="M39" s="1151"/>
      <c r="N39" s="1096"/>
      <c r="O39" s="1096"/>
    </row>
    <row r="40" spans="1:15" s="1065" customFormat="1" ht="18.95" customHeight="1">
      <c r="A40" s="1101"/>
      <c r="B40" s="1090"/>
      <c r="C40" s="1366"/>
      <c r="D40" s="1371"/>
      <c r="E40" s="1368"/>
      <c r="F40" s="1369"/>
      <c r="G40" s="1189" t="s">
        <v>2116</v>
      </c>
      <c r="H40" s="1163" t="s">
        <v>2129</v>
      </c>
      <c r="I40" s="1161" t="s">
        <v>1455</v>
      </c>
      <c r="J40" s="1167">
        <v>192.08500000000001</v>
      </c>
      <c r="K40" s="1104" t="s">
        <v>448</v>
      </c>
      <c r="L40" s="1300"/>
      <c r="M40" s="1151"/>
      <c r="N40" s="1096"/>
      <c r="O40" s="1096"/>
    </row>
    <row r="41" spans="1:15" ht="15" customHeight="1">
      <c r="A41" s="1101"/>
      <c r="C41" s="1366"/>
      <c r="D41" s="1372"/>
      <c r="E41" s="1368"/>
      <c r="F41" s="1369"/>
      <c r="G41" s="1153"/>
      <c r="H41" s="1148" t="s">
        <v>273</v>
      </c>
      <c r="I41" s="1140"/>
      <c r="J41" s="1140"/>
      <c r="K41" s="1141"/>
      <c r="L41" s="1301"/>
      <c r="M41" s="1151"/>
    </row>
    <row r="42" spans="1:15" ht="26.1" customHeight="1">
      <c r="A42" s="1101"/>
      <c r="C42" s="1074"/>
      <c r="D42" s="1091" t="s">
        <v>67</v>
      </c>
      <c r="E42" s="1356" t="s">
        <v>713</v>
      </c>
      <c r="F42" s="1356"/>
      <c r="G42" s="1356"/>
      <c r="H42" s="1356"/>
      <c r="I42" s="1356"/>
      <c r="J42" s="1356"/>
      <c r="K42" s="1356"/>
      <c r="L42" s="1125"/>
      <c r="M42" s="1151"/>
    </row>
    <row r="43" spans="1:15" ht="101.25" customHeight="1">
      <c r="A43" s="1101"/>
      <c r="C43" s="1366"/>
      <c r="D43" s="1370" t="s">
        <v>442</v>
      </c>
      <c r="E43"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3" s="1369" t="str">
        <f>IF('Перечень тарифов'!J21="","наименование отсутствует","" &amp; 'Перечень тарифов'!J21 &amp; "")</f>
        <v>Тариф на горячую воду в открытой системе теплоснабжения (горячее водоснабжение) (СЦТ - ОАО "Конструкторское бюро автоматических систем")</v>
      </c>
      <c r="G43" s="1104"/>
      <c r="H43" s="1163" t="s">
        <v>1454</v>
      </c>
      <c r="I43" s="1161" t="s">
        <v>1455</v>
      </c>
      <c r="J43" s="1167">
        <v>0</v>
      </c>
      <c r="K43" s="1104" t="s">
        <v>448</v>
      </c>
      <c r="L43" s="1299" t="s">
        <v>714</v>
      </c>
      <c r="M43" s="1151"/>
      <c r="O43" s="1096" t="s">
        <v>552</v>
      </c>
    </row>
    <row r="44" spans="1:15" ht="18.75">
      <c r="A44" s="1101"/>
      <c r="C44" s="1366"/>
      <c r="D44" s="1372"/>
      <c r="E44" s="1368"/>
      <c r="F44" s="1369"/>
      <c r="G44" s="1153"/>
      <c r="H44" s="1148" t="s">
        <v>273</v>
      </c>
      <c r="I44" s="1140"/>
      <c r="J44" s="1140"/>
      <c r="K44" s="1141"/>
      <c r="L44" s="1301"/>
      <c r="M44" s="1151"/>
    </row>
    <row r="45" spans="1:15" ht="25.5" customHeight="1">
      <c r="A45" s="1101"/>
      <c r="B45" s="1090">
        <v>3</v>
      </c>
      <c r="C45" s="1074"/>
      <c r="D45" s="1091" t="s">
        <v>181</v>
      </c>
      <c r="E45" s="1356" t="s">
        <v>712</v>
      </c>
      <c r="F45" s="1356"/>
      <c r="G45" s="1356"/>
      <c r="H45" s="1356"/>
      <c r="I45" s="1356"/>
      <c r="J45" s="1356"/>
      <c r="K45" s="1356"/>
      <c r="L45" s="1125"/>
      <c r="M45" s="1151"/>
    </row>
    <row r="46" spans="1:15" ht="112.5" customHeight="1">
      <c r="A46" s="1101"/>
      <c r="C46" s="1366"/>
      <c r="D46" s="1370" t="s">
        <v>693</v>
      </c>
      <c r="E46" s="1368"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6" s="1369" t="str">
        <f>IF('Перечень тарифов'!J21="","наименование отсутствует","" &amp; 'Перечень тарифов'!J21 &amp; "")</f>
        <v>Тариф на горячую воду в открытой системе теплоснабжения (горячее водоснабжение) (СЦТ - ОАО "Конструкторское бюро автоматических систем")</v>
      </c>
      <c r="G46" s="1104"/>
      <c r="H46" s="1163" t="s">
        <v>1454</v>
      </c>
      <c r="I46" s="1161" t="s">
        <v>1455</v>
      </c>
      <c r="J46" s="1167">
        <v>0</v>
      </c>
      <c r="K46" s="1104" t="s">
        <v>448</v>
      </c>
      <c r="L46" s="1299" t="s">
        <v>715</v>
      </c>
      <c r="M46" s="1151"/>
    </row>
    <row r="47" spans="1:15" ht="18.75">
      <c r="A47" s="1101"/>
      <c r="C47" s="1366"/>
      <c r="D47" s="1372"/>
      <c r="E47" s="1368"/>
      <c r="F47" s="1369"/>
      <c r="G47" s="1153"/>
      <c r="H47" s="1148" t="s">
        <v>273</v>
      </c>
      <c r="I47" s="1140"/>
      <c r="J47" s="1140"/>
      <c r="K47" s="1141"/>
      <c r="L47" s="1301"/>
      <c r="M47" s="1151"/>
    </row>
    <row r="48" spans="1:15" s="1088" customFormat="1" ht="3" customHeight="1">
      <c r="A48" s="1101"/>
      <c r="D48" s="1155"/>
      <c r="E48" s="1155"/>
      <c r="F48" s="1155"/>
      <c r="G48" s="1155"/>
      <c r="H48" s="1155"/>
      <c r="I48" s="1155"/>
      <c r="J48" s="1155"/>
      <c r="K48" s="1155"/>
      <c r="L48" s="1155"/>
      <c r="N48" s="1139"/>
      <c r="O48" s="1139"/>
    </row>
    <row r="49" spans="4:12" ht="24.75" customHeight="1">
      <c r="D49" s="1142">
        <v>1</v>
      </c>
      <c r="E49" s="1274" t="s">
        <v>709</v>
      </c>
      <c r="F49" s="1274"/>
      <c r="G49" s="1274"/>
      <c r="H49" s="1274"/>
      <c r="I49" s="1274"/>
      <c r="J49" s="1274"/>
      <c r="K49" s="1274"/>
      <c r="L49" s="1274"/>
    </row>
  </sheetData>
  <sheetProtection algorithmName="SHA-512" hashValue="9fDpryHRTXqw8QM3JAC2LXEXUSVz2zZWEYuIYp21Rg0/iYzM14L4lWcdF11wkst7s4r2OhCQpWKYe2LYo/x3vw==" saltValue="vvreo1508ITgNWfk94hiyg==" spinCount="100000" sheet="1" objects="1" scenarios="1" formatColumns="0" formatRows="0"/>
  <mergeCells count="48">
    <mergeCell ref="E49:L49"/>
    <mergeCell ref="E45:K45"/>
    <mergeCell ref="C46:C47"/>
    <mergeCell ref="D46:D47"/>
    <mergeCell ref="E46:E47"/>
    <mergeCell ref="F46:F47"/>
    <mergeCell ref="L46:L47"/>
    <mergeCell ref="L43:L44"/>
    <mergeCell ref="L27:L33"/>
    <mergeCell ref="E34:K34"/>
    <mergeCell ref="C35:C41"/>
    <mergeCell ref="D35:D41"/>
    <mergeCell ref="E35:E41"/>
    <mergeCell ref="F35:F41"/>
    <mergeCell ref="L35:L41"/>
    <mergeCell ref="E42:K42"/>
    <mergeCell ref="C43:C44"/>
    <mergeCell ref="D43:D44"/>
    <mergeCell ref="E43:E44"/>
    <mergeCell ref="F43:F44"/>
    <mergeCell ref="G25:H25"/>
    <mergeCell ref="E26:K26"/>
    <mergeCell ref="C27:C33"/>
    <mergeCell ref="D27:D33"/>
    <mergeCell ref="E27:E33"/>
    <mergeCell ref="F27:F33"/>
    <mergeCell ref="C17:C23"/>
    <mergeCell ref="D17:D23"/>
    <mergeCell ref="E17:E23"/>
    <mergeCell ref="F17:F23"/>
    <mergeCell ref="L17:L23"/>
    <mergeCell ref="E24:K24"/>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35 L46 L16:L17 L43"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5"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5:I40 H46:I46 H17:I22 H27:I32 H43:I43" xr:uid="{00000000-0002-0000-2100-000003000000}"/>
    <dataValidation type="list" allowBlank="1" showInputMessage="1" showErrorMessage="1" errorTitle="Ошибка" error="Выберите значение из списка" prompt="Выберите значение из списка" sqref="J17:J22" xr:uid="{00000000-0002-0000-2100-000004000000}">
      <formula1>kind_of_control_method</formula1>
    </dataValidation>
    <dataValidation type="decimal" allowBlank="1" showErrorMessage="1" errorTitle="Ошибка" error="Допускается ввод только действительных чисел!" sqref="J27:J32 J35:J40 J46 J43" xr:uid="{00000000-0002-0000-2100-000005000000}">
      <formula1>-9.99999999999999E+23</formula1>
      <formula2>9.99999999999999E+23</formula2>
    </dataValidation>
  </dataValidations>
  <hyperlinks>
    <hyperlink ref="K25" location="'Форма 4.10.1'!$K$25" tooltip="Кликните по гиперссылке, чтобы перейти по гиперссылке или отредактировать её" display="https://portal.eias.ru/Portal/DownloadPage.aspx?type=12&amp;guid=e286bed8-3736-4ed0-bd13-b601609adde6"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459</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444</v>
      </c>
      <c r="E8" s="1375"/>
      <c r="F8" s="1375"/>
      <c r="G8" s="1375"/>
      <c r="H8" s="1375"/>
      <c r="I8" s="1375"/>
      <c r="J8" s="1375"/>
      <c r="K8" s="1375" t="s">
        <v>445</v>
      </c>
    </row>
    <row r="9" spans="1:14">
      <c r="D9" s="1375" t="s">
        <v>90</v>
      </c>
      <c r="E9" s="1375" t="s">
        <v>461</v>
      </c>
      <c r="F9" s="1375"/>
      <c r="G9" s="1375" t="s">
        <v>462</v>
      </c>
      <c r="H9" s="1375"/>
      <c r="I9" s="1375"/>
      <c r="J9" s="1375"/>
      <c r="K9" s="1375"/>
    </row>
    <row r="10" spans="1:14" ht="22.5">
      <c r="D10" s="1375"/>
      <c r="E10" s="131" t="s">
        <v>463</v>
      </c>
      <c r="F10" s="131" t="s">
        <v>397</v>
      </c>
      <c r="G10" s="131" t="s">
        <v>397</v>
      </c>
      <c r="H10" s="131" t="s">
        <v>463</v>
      </c>
      <c r="I10" s="131" t="s">
        <v>464</v>
      </c>
      <c r="J10" s="131" t="s">
        <v>446</v>
      </c>
      <c r="K10" s="137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4"/>
      <c r="J12" s="1031"/>
      <c r="K12" s="1299" t="s">
        <v>465</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1"/>
    </row>
    <row r="14" spans="1:14" ht="3" customHeight="1">
      <c r="A14" s="125"/>
      <c r="B14" s="125"/>
      <c r="C14" s="125"/>
    </row>
    <row r="15" spans="1:14" ht="27.75" customHeight="1">
      <c r="E15" s="1374" t="s">
        <v>571</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312</v>
      </c>
      <c r="E7" s="1240"/>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6" t="s">
        <v>313</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53</v>
      </c>
      <c r="E7" s="1373"/>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54</v>
      </c>
      <c r="C2" s="1377"/>
      <c r="D2" s="1377"/>
      <c r="E2" s="410"/>
    </row>
    <row r="3" spans="2:5" ht="3" customHeight="1"/>
    <row r="4" spans="2:5" ht="21.75" customHeight="1" thickBot="1">
      <c r="B4" s="1202" t="s">
        <v>1</v>
      </c>
      <c r="C4" s="1202" t="s">
        <v>89</v>
      </c>
      <c r="D4" s="1202" t="s">
        <v>70</v>
      </c>
    </row>
    <row r="5" spans="2:5" ht="12" thickTop="1"/>
  </sheetData>
  <sheetProtection algorithmName="SHA-512" hashValue="3sA1PQixjlfxRTeRf5m30Cxs2xrUdZ3klsCVLG+js9IeqfrbKeqdAIbJoQn33duE6mFLehXCIADIYIoEYdwO6w==" saltValue="CCvVEMSvZEH8QCuiqUbLvw==" spinCount="100000" sheet="1" objects="1" scenarios="1" formatColumns="0" formatRows="0" autoFilter="0"/>
  <autoFilter ref="B4:D4" xr:uid="{5B6B3D71-10EA-47DC-8348-ED482BA222C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V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409"/>
      <c r="F9" s="1411"/>
      <c r="G9" s="1399" t="s">
        <v>83</v>
      </c>
      <c r="H9" s="1250"/>
      <c r="I9" s="1250">
        <v>1</v>
      </c>
      <c r="J9" s="1405"/>
      <c r="K9" s="1289" t="s">
        <v>83</v>
      </c>
      <c r="L9" s="1244"/>
      <c r="M9" s="1244" t="s">
        <v>91</v>
      </c>
      <c r="N9" s="1408"/>
      <c r="O9" s="1289" t="s">
        <v>83</v>
      </c>
      <c r="P9" s="1244"/>
      <c r="Q9" s="1244" t="s">
        <v>91</v>
      </c>
      <c r="R9" s="1403"/>
      <c r="S9" s="1289" t="s">
        <v>83</v>
      </c>
      <c r="T9" s="1028"/>
      <c r="U9" s="1028" t="s">
        <v>91</v>
      </c>
      <c r="V9" s="1194"/>
      <c r="W9" s="288"/>
    </row>
    <row r="10" spans="1:23" s="701" customFormat="1" ht="17.100000000000001" customHeight="1">
      <c r="A10" s="197"/>
      <c r="C10" s="152"/>
      <c r="D10" s="1250"/>
      <c r="E10" s="1409"/>
      <c r="F10" s="1411"/>
      <c r="G10" s="1399"/>
      <c r="H10" s="1250"/>
      <c r="I10" s="1250"/>
      <c r="J10" s="1405"/>
      <c r="K10" s="1289"/>
      <c r="L10" s="1244"/>
      <c r="M10" s="1244"/>
      <c r="N10" s="1408"/>
      <c r="O10" s="1289"/>
      <c r="P10" s="1244"/>
      <c r="Q10" s="1244"/>
      <c r="R10" s="1403"/>
      <c r="S10" s="1289"/>
      <c r="T10" s="1030"/>
      <c r="U10" s="706"/>
      <c r="V10" s="707" t="s">
        <v>629</v>
      </c>
      <c r="W10" s="708"/>
    </row>
    <row r="11" spans="1:23" s="96" customFormat="1" ht="17.100000000000001" customHeight="1">
      <c r="A11" s="197"/>
      <c r="C11" s="152"/>
      <c r="D11" s="1248"/>
      <c r="E11" s="1410"/>
      <c r="F11" s="1412"/>
      <c r="G11" s="1248"/>
      <c r="H11" s="1248"/>
      <c r="I11" s="1248"/>
      <c r="J11" s="1406"/>
      <c r="K11" s="1248"/>
      <c r="L11" s="1248"/>
      <c r="M11" s="1248"/>
      <c r="N11" s="1403"/>
      <c r="O11" s="1248"/>
      <c r="P11" s="1029"/>
      <c r="Q11" s="706"/>
      <c r="R11" s="707" t="s">
        <v>628</v>
      </c>
      <c r="S11" s="703"/>
      <c r="T11" s="703"/>
      <c r="U11" s="703"/>
      <c r="V11" s="703"/>
      <c r="W11" s="708"/>
    </row>
    <row r="12" spans="1:23" s="96" customFormat="1" ht="17.100000000000001" customHeight="1">
      <c r="A12" s="197"/>
      <c r="C12" s="152"/>
      <c r="D12" s="1248"/>
      <c r="E12" s="1410"/>
      <c r="F12" s="1412"/>
      <c r="G12" s="1248"/>
      <c r="H12" s="1248"/>
      <c r="I12" s="1248"/>
      <c r="J12" s="1406"/>
      <c r="K12" s="1248"/>
      <c r="L12" s="706"/>
      <c r="M12" s="707"/>
      <c r="N12" s="707" t="s">
        <v>409</v>
      </c>
      <c r="O12" s="707"/>
      <c r="P12" s="707"/>
      <c r="Q12" s="707"/>
      <c r="R12" s="707"/>
      <c r="S12" s="703"/>
      <c r="T12" s="703"/>
      <c r="U12" s="703"/>
      <c r="V12" s="703"/>
      <c r="W12" s="708"/>
    </row>
    <row r="13" spans="1:23" s="96" customFormat="1" ht="17.25" customHeight="1">
      <c r="A13" s="197"/>
      <c r="C13" s="152"/>
      <c r="D13" s="1248"/>
      <c r="E13" s="1410"/>
      <c r="F13" s="1412"/>
      <c r="G13" s="1248"/>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50"/>
      <c r="I15" s="1250">
        <v>1</v>
      </c>
      <c r="J15" s="1405"/>
      <c r="K15" s="1289" t="s">
        <v>83</v>
      </c>
      <c r="L15" s="1244"/>
      <c r="M15" s="1244" t="s">
        <v>91</v>
      </c>
      <c r="N15" s="1408"/>
      <c r="O15" s="1289" t="s">
        <v>83</v>
      </c>
      <c r="P15" s="1244"/>
      <c r="Q15" s="1244" t="s">
        <v>91</v>
      </c>
      <c r="R15" s="1403"/>
      <c r="S15" s="1289" t="s">
        <v>83</v>
      </c>
      <c r="T15" s="1028"/>
      <c r="U15" s="1028" t="s">
        <v>91</v>
      </c>
      <c r="V15" s="1194"/>
      <c r="W15" s="288"/>
    </row>
    <row r="16" spans="1:23" s="704" customFormat="1" ht="16.5" customHeight="1">
      <c r="A16" s="710"/>
      <c r="B16" s="705"/>
      <c r="C16" s="709"/>
      <c r="D16" s="1404"/>
      <c r="E16" s="1413"/>
      <c r="F16" s="1398"/>
      <c r="G16" s="1400"/>
      <c r="H16" s="1250"/>
      <c r="I16" s="1250"/>
      <c r="J16" s="1405"/>
      <c r="K16" s="1289"/>
      <c r="L16" s="1244"/>
      <c r="M16" s="1244"/>
      <c r="N16" s="1408"/>
      <c r="O16" s="1289"/>
      <c r="P16" s="1244"/>
      <c r="Q16" s="1244"/>
      <c r="R16" s="1403"/>
      <c r="S16" s="1289"/>
      <c r="T16" s="1030"/>
      <c r="U16" s="706"/>
      <c r="V16" s="707" t="s">
        <v>629</v>
      </c>
      <c r="W16" s="708"/>
    </row>
    <row r="17" spans="1:36" ht="17.100000000000001" customHeight="1">
      <c r="A17" s="197"/>
      <c r="B17" s="96"/>
      <c r="C17" s="152"/>
      <c r="D17" s="1404"/>
      <c r="E17" s="1413"/>
      <c r="F17" s="1398"/>
      <c r="G17" s="1400"/>
      <c r="H17" s="1250"/>
      <c r="I17" s="1250"/>
      <c r="J17" s="1406"/>
      <c r="K17" s="1289"/>
      <c r="L17" s="1244"/>
      <c r="M17" s="1244"/>
      <c r="N17" s="1403"/>
      <c r="O17" s="1289"/>
      <c r="P17" s="1029"/>
      <c r="Q17" s="706"/>
      <c r="R17" s="707" t="s">
        <v>628</v>
      </c>
      <c r="S17" s="703"/>
      <c r="T17" s="703"/>
      <c r="U17" s="703"/>
      <c r="V17" s="703"/>
      <c r="W17" s="708"/>
    </row>
    <row r="18" spans="1:36" ht="17.100000000000001" customHeight="1">
      <c r="A18" s="197"/>
      <c r="B18" s="96"/>
      <c r="C18" s="152"/>
      <c r="D18" s="1404"/>
      <c r="E18" s="1413"/>
      <c r="F18" s="1398"/>
      <c r="G18" s="1400"/>
      <c r="H18" s="1250"/>
      <c r="I18" s="1250"/>
      <c r="J18" s="1406"/>
      <c r="K18" s="1289"/>
      <c r="L18" s="706"/>
      <c r="M18" s="707"/>
      <c r="N18" s="707" t="s">
        <v>409</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07" t="s">
        <v>296</v>
      </c>
      <c r="P27" s="1407"/>
      <c r="Q27" s="1407"/>
      <c r="R27" s="1331" t="s">
        <v>268</v>
      </c>
      <c r="S27" s="1331"/>
      <c r="T27" s="1331"/>
      <c r="U27" s="1310" t="s">
        <v>338</v>
      </c>
      <c r="W27" s="1401"/>
    </row>
    <row r="28" spans="1:36" ht="17.100000000000001" customHeight="1">
      <c r="O28" s="1330" t="s">
        <v>577</v>
      </c>
      <c r="P28" s="1330" t="s">
        <v>269</v>
      </c>
      <c r="Q28" s="1330"/>
      <c r="R28" s="1331"/>
      <c r="S28" s="1331"/>
      <c r="T28" s="1331"/>
      <c r="U28" s="1310"/>
      <c r="W28" s="1401"/>
    </row>
    <row r="29" spans="1:36" ht="37.5" customHeight="1">
      <c r="O29" s="1330"/>
      <c r="P29" s="98" t="s">
        <v>578</v>
      </c>
      <c r="Q29" s="98" t="s">
        <v>6</v>
      </c>
      <c r="R29" s="99" t="s">
        <v>272</v>
      </c>
      <c r="S29" s="1332" t="s">
        <v>271</v>
      </c>
      <c r="T29" s="1332"/>
      <c r="U29" s="1310"/>
      <c r="W29" s="1401"/>
    </row>
    <row r="30" spans="1:36" ht="17.100000000000001" customHeight="1">
      <c r="G30" s="150"/>
      <c r="H30" s="150"/>
      <c r="I30" s="150"/>
      <c r="J30" s="150"/>
      <c r="K30" s="150"/>
      <c r="L30" s="116"/>
      <c r="M30" s="404" t="s">
        <v>181</v>
      </c>
      <c r="N30" s="405"/>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81">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5" t="s">
        <v>717</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1"/>
      <c r="B32" s="1281">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5" t="s">
        <v>458</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1"/>
      <c r="B33" s="1281"/>
      <c r="C33" s="1281">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5" t="s">
        <v>599</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1"/>
      <c r="B34" s="1281"/>
      <c r="C34" s="1281"/>
      <c r="D34" s="1281">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5" t="s">
        <v>600</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1"/>
      <c r="B35" s="1281"/>
      <c r="C35" s="1281"/>
      <c r="D35" s="1281"/>
      <c r="E35" s="1281">
        <v>1</v>
      </c>
      <c r="F35" s="796"/>
      <c r="G35" s="796"/>
      <c r="H35" s="794">
        <v>1</v>
      </c>
      <c r="I35" s="1281">
        <v>1</v>
      </c>
      <c r="J35" s="796"/>
      <c r="K35" s="801"/>
      <c r="L35" s="561" t="str">
        <f>mergeValue(A35) &amp;"."&amp; mergeValue(B35)&amp;"."&amp; mergeValue(C35)&amp;"."&amp; mergeValue(D35)&amp;"."&amp; mergeValue(E35)</f>
        <v>1.1.1.1.1</v>
      </c>
      <c r="M35" s="523" t="s">
        <v>8</v>
      </c>
      <c r="N35" s="614"/>
      <c r="O35" s="1284"/>
      <c r="P35" s="1285"/>
      <c r="Q35" s="1285"/>
      <c r="R35" s="1285"/>
      <c r="S35" s="1285"/>
      <c r="T35" s="1285"/>
      <c r="U35" s="1285"/>
      <c r="V35" s="1286"/>
      <c r="W35" s="1125" t="s">
        <v>718</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1"/>
      <c r="B36" s="1281"/>
      <c r="C36" s="1281"/>
      <c r="D36" s="1281"/>
      <c r="E36" s="1281"/>
      <c r="F36" s="1281">
        <v>1</v>
      </c>
      <c r="G36" s="794"/>
      <c r="H36" s="794"/>
      <c r="I36" s="1281"/>
      <c r="J36" s="1281">
        <v>1</v>
      </c>
      <c r="K36" s="802"/>
      <c r="L36" s="561" t="str">
        <f>mergeValue(A36) &amp;"."&amp; mergeValue(B36)&amp;"."&amp; mergeValue(C36)&amp;"."&amp; mergeValue(D36)&amp;"."&amp; mergeValue(E36)&amp;"."&amp; mergeValue(F36)</f>
        <v>1.1.1.1.1.1</v>
      </c>
      <c r="M36" s="524" t="s">
        <v>9</v>
      </c>
      <c r="N36" s="614"/>
      <c r="O36" s="1284"/>
      <c r="P36" s="1285"/>
      <c r="Q36" s="1285"/>
      <c r="R36" s="1285"/>
      <c r="S36" s="1285"/>
      <c r="T36" s="1285"/>
      <c r="U36" s="1285"/>
      <c r="V36" s="1286"/>
      <c r="W36" s="1125" t="s">
        <v>719</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1"/>
      <c r="B37" s="1281"/>
      <c r="C37" s="1281"/>
      <c r="D37" s="1281"/>
      <c r="E37" s="1281"/>
      <c r="F37" s="1281"/>
      <c r="G37" s="794">
        <v>1</v>
      </c>
      <c r="H37" s="794"/>
      <c r="I37" s="1281"/>
      <c r="J37" s="1281"/>
      <c r="K37" s="802">
        <v>1</v>
      </c>
      <c r="L37" s="561" t="str">
        <f>mergeValue(A37) &amp;"."&amp; mergeValue(B37)&amp;"."&amp; mergeValue(C37)&amp;"."&amp; mergeValue(D37)&amp;"."&amp; mergeValue(E37)&amp;"."&amp; mergeValue(F37)&amp;"."&amp; mergeValue(G37)</f>
        <v>1.1.1.1.1.1.1</v>
      </c>
      <c r="M37" s="1010"/>
      <c r="N37" s="614"/>
      <c r="O37" s="531"/>
      <c r="P37" s="531"/>
      <c r="Q37" s="1034"/>
      <c r="R37" s="1288"/>
      <c r="S37" s="1289" t="s">
        <v>82</v>
      </c>
      <c r="T37" s="1288"/>
      <c r="U37" s="1289" t="s">
        <v>82</v>
      </c>
      <c r="V37" s="531"/>
      <c r="W37" s="1299" t="s">
        <v>720</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1"/>
      <c r="B38" s="1281"/>
      <c r="C38" s="1281"/>
      <c r="D38" s="1281"/>
      <c r="E38" s="1281"/>
      <c r="F38" s="1281"/>
      <c r="G38" s="794"/>
      <c r="H38" s="794"/>
      <c r="I38" s="1281"/>
      <c r="J38" s="1281"/>
      <c r="K38" s="802"/>
      <c r="L38" s="568"/>
      <c r="M38" s="614"/>
      <c r="N38" s="614"/>
      <c r="O38" s="531"/>
      <c r="P38" s="531"/>
      <c r="Q38" s="552" t="str">
        <f>R37 &amp; "-" &amp; T37</f>
        <v>-</v>
      </c>
      <c r="R38" s="1288"/>
      <c r="S38" s="1289"/>
      <c r="T38" s="1288"/>
      <c r="U38" s="1289"/>
      <c r="V38" s="531"/>
      <c r="W38" s="1300"/>
      <c r="X38" s="553"/>
      <c r="Y38" s="557"/>
      <c r="Z38" s="557" t="str">
        <f t="shared" si="0"/>
        <v/>
      </c>
      <c r="AA38" s="557"/>
      <c r="AB38" s="557"/>
      <c r="AC38" s="557"/>
      <c r="AD38" s="553"/>
      <c r="AE38" s="553"/>
      <c r="AF38" s="553"/>
      <c r="AG38" s="553"/>
      <c r="AH38" s="553"/>
      <c r="AI38" s="553"/>
      <c r="AJ38" s="553"/>
    </row>
    <row r="39" spans="1:36" s="492" customFormat="1" ht="15" customHeight="1">
      <c r="A39" s="1281"/>
      <c r="B39" s="1281"/>
      <c r="C39" s="1281"/>
      <c r="D39" s="1281"/>
      <c r="E39" s="1281"/>
      <c r="F39" s="1281"/>
      <c r="G39" s="796"/>
      <c r="H39" s="794"/>
      <c r="I39" s="1281"/>
      <c r="J39" s="1281"/>
      <c r="K39" s="801"/>
      <c r="L39" s="507"/>
      <c r="M39" s="526" t="s">
        <v>24</v>
      </c>
      <c r="N39" s="533"/>
      <c r="O39" s="533"/>
      <c r="P39" s="533"/>
      <c r="Q39" s="533"/>
      <c r="R39" s="533"/>
      <c r="S39" s="533"/>
      <c r="T39" s="533"/>
      <c r="U39" s="533"/>
      <c r="V39" s="529"/>
      <c r="W39" s="1301"/>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1"/>
      <c r="B40" s="1281"/>
      <c r="C40" s="1281"/>
      <c r="D40" s="1281"/>
      <c r="E40" s="1281"/>
      <c r="F40" s="796"/>
      <c r="G40" s="796"/>
      <c r="H40" s="794"/>
      <c r="I40" s="1281"/>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1"/>
      <c r="B41" s="1281"/>
      <c r="C41" s="1281"/>
      <c r="D41" s="1281"/>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1"/>
      <c r="B42" s="1281"/>
      <c r="C42" s="1281"/>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1"/>
      <c r="B43" s="1281"/>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1"/>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1">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5" t="s">
        <v>717</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1"/>
      <c r="B50" s="1281">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5"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1"/>
      <c r="B51" s="1281"/>
      <c r="C51" s="1281">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5"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1"/>
      <c r="B52" s="1281"/>
      <c r="C52" s="1281"/>
      <c r="D52" s="1281">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5"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1"/>
      <c r="B53" s="1281"/>
      <c r="C53" s="1281"/>
      <c r="D53" s="1281"/>
      <c r="E53" s="1281">
        <v>1</v>
      </c>
      <c r="F53" s="814"/>
      <c r="G53" s="814"/>
      <c r="H53" s="812">
        <v>1</v>
      </c>
      <c r="I53" s="1281">
        <v>1</v>
      </c>
      <c r="J53" s="814"/>
      <c r="K53" s="819"/>
      <c r="L53" s="561" t="str">
        <f>mergeValue(A53) &amp;"."&amp; mergeValue(B53)&amp;"."&amp; mergeValue(C53)&amp;"."&amp; mergeValue(D53)&amp;"."&amp; mergeValue(E53)</f>
        <v>1.1.1.1.1</v>
      </c>
      <c r="M53" s="523" t="s">
        <v>8</v>
      </c>
      <c r="N53" s="614"/>
      <c r="O53" s="1284"/>
      <c r="P53" s="1285"/>
      <c r="Q53" s="1285"/>
      <c r="R53" s="1285"/>
      <c r="S53" s="1285"/>
      <c r="T53" s="1285"/>
      <c r="U53" s="1285"/>
      <c r="V53" s="1286"/>
      <c r="W53" s="1125"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1"/>
      <c r="B54" s="1281"/>
      <c r="C54" s="1281"/>
      <c r="D54" s="1281"/>
      <c r="E54" s="1281"/>
      <c r="F54" s="1281">
        <v>1</v>
      </c>
      <c r="G54" s="812"/>
      <c r="H54" s="812"/>
      <c r="I54" s="1281"/>
      <c r="J54" s="1281">
        <v>1</v>
      </c>
      <c r="K54" s="820"/>
      <c r="L54" s="561" t="str">
        <f>mergeValue(A54) &amp;"."&amp; mergeValue(B54)&amp;"."&amp; mergeValue(C54)&amp;"."&amp; mergeValue(D54)&amp;"."&amp; mergeValue(E54)&amp;"."&amp; mergeValue(F54)</f>
        <v>1.1.1.1.1.1</v>
      </c>
      <c r="M54" s="524" t="s">
        <v>9</v>
      </c>
      <c r="N54" s="614"/>
      <c r="O54" s="1284"/>
      <c r="P54" s="1285"/>
      <c r="Q54" s="1285"/>
      <c r="R54" s="1285"/>
      <c r="S54" s="1285"/>
      <c r="T54" s="1285"/>
      <c r="U54" s="1285"/>
      <c r="V54" s="1286"/>
      <c r="W54" s="1125"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1"/>
      <c r="B55" s="1281"/>
      <c r="C55" s="1281"/>
      <c r="D55" s="1281"/>
      <c r="E55" s="1281"/>
      <c r="F55" s="1281"/>
      <c r="G55" s="812">
        <v>1</v>
      </c>
      <c r="H55" s="812"/>
      <c r="I55" s="1281"/>
      <c r="J55" s="1281"/>
      <c r="K55" s="820">
        <v>1</v>
      </c>
      <c r="L55" s="561" t="str">
        <f>mergeValue(A55) &amp;"."&amp; mergeValue(B55)&amp;"."&amp; mergeValue(C55)&amp;"."&amp; mergeValue(D55)&amp;"."&amp; mergeValue(E55)&amp;"."&amp; mergeValue(F55)&amp;"."&amp; mergeValue(G55)</f>
        <v>1.1.1.1.1.1.1</v>
      </c>
      <c r="M55" s="1010"/>
      <c r="N55" s="614"/>
      <c r="O55" s="531"/>
      <c r="P55" s="531"/>
      <c r="Q55" s="1034"/>
      <c r="R55" s="1288"/>
      <c r="S55" s="1289" t="s">
        <v>82</v>
      </c>
      <c r="T55" s="1288"/>
      <c r="U55" s="1289" t="s">
        <v>82</v>
      </c>
      <c r="V55" s="531"/>
      <c r="W55" s="1299" t="s">
        <v>720</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1"/>
      <c r="B56" s="1281"/>
      <c r="C56" s="1281"/>
      <c r="D56" s="1281"/>
      <c r="E56" s="1281"/>
      <c r="F56" s="1281"/>
      <c r="G56" s="812"/>
      <c r="H56" s="812"/>
      <c r="I56" s="1281"/>
      <c r="J56" s="1281"/>
      <c r="K56" s="820"/>
      <c r="L56" s="568"/>
      <c r="M56" s="614"/>
      <c r="N56" s="614"/>
      <c r="O56" s="531"/>
      <c r="P56" s="531"/>
      <c r="Q56" s="552" t="str">
        <f>R55 &amp; "-" &amp; T55</f>
        <v>-</v>
      </c>
      <c r="R56" s="1288"/>
      <c r="S56" s="1289"/>
      <c r="T56" s="1288"/>
      <c r="U56" s="1289"/>
      <c r="V56" s="531"/>
      <c r="W56" s="1300"/>
      <c r="X56" s="553"/>
      <c r="Y56" s="557"/>
      <c r="Z56" s="557" t="str">
        <f t="shared" si="1"/>
        <v/>
      </c>
      <c r="AA56" s="557"/>
      <c r="AB56" s="557"/>
      <c r="AC56" s="557"/>
      <c r="AD56" s="553"/>
      <c r="AE56" s="553"/>
      <c r="AF56" s="553"/>
      <c r="AG56" s="553"/>
      <c r="AH56" s="553"/>
      <c r="AI56" s="553"/>
      <c r="AJ56" s="553"/>
    </row>
    <row r="57" spans="1:36" s="492" customFormat="1" ht="15" customHeight="1">
      <c r="A57" s="1281"/>
      <c r="B57" s="1281"/>
      <c r="C57" s="1281"/>
      <c r="D57" s="1281"/>
      <c r="E57" s="1281"/>
      <c r="F57" s="1281"/>
      <c r="G57" s="814"/>
      <c r="H57" s="812"/>
      <c r="I57" s="1281"/>
      <c r="J57" s="1281"/>
      <c r="K57" s="819"/>
      <c r="L57" s="507"/>
      <c r="M57" s="526" t="s">
        <v>24</v>
      </c>
      <c r="N57" s="533"/>
      <c r="O57" s="533"/>
      <c r="P57" s="533"/>
      <c r="Q57" s="533"/>
      <c r="R57" s="533"/>
      <c r="S57" s="533"/>
      <c r="T57" s="533"/>
      <c r="U57" s="533"/>
      <c r="V57" s="529"/>
      <c r="W57" s="1301"/>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1"/>
      <c r="B58" s="1281"/>
      <c r="C58" s="1281"/>
      <c r="D58" s="1281"/>
      <c r="E58" s="1281"/>
      <c r="F58" s="814"/>
      <c r="G58" s="814"/>
      <c r="H58" s="812"/>
      <c r="I58" s="1281"/>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1"/>
      <c r="B59" s="1281"/>
      <c r="C59" s="1281"/>
      <c r="D59" s="1281"/>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1"/>
      <c r="B60" s="1281"/>
      <c r="C60" s="1281"/>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1"/>
      <c r="B61" s="1281"/>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1"/>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1">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5" t="s">
        <v>717</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1"/>
      <c r="B68" s="1281">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5"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1"/>
      <c r="B69" s="1281"/>
      <c r="C69" s="1281">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5"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1"/>
      <c r="B70" s="1281"/>
      <c r="C70" s="1281"/>
      <c r="D70" s="1281">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5"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1"/>
      <c r="B71" s="1281"/>
      <c r="C71" s="1281"/>
      <c r="D71" s="1281"/>
      <c r="E71" s="1281">
        <v>1</v>
      </c>
      <c r="F71" s="832"/>
      <c r="G71" s="832"/>
      <c r="H71" s="830">
        <v>1</v>
      </c>
      <c r="I71" s="1281">
        <v>1</v>
      </c>
      <c r="J71" s="832"/>
      <c r="K71" s="837"/>
      <c r="L71" s="561" t="str">
        <f>mergeValue(A71) &amp;"."&amp; mergeValue(B71)&amp;"."&amp; mergeValue(C71)&amp;"."&amp; mergeValue(D71)&amp;"."&amp; mergeValue(E71)</f>
        <v>1.1.1.1.1</v>
      </c>
      <c r="M71" s="523" t="s">
        <v>8</v>
      </c>
      <c r="N71" s="614"/>
      <c r="O71" s="1284"/>
      <c r="P71" s="1285"/>
      <c r="Q71" s="1285"/>
      <c r="R71" s="1285"/>
      <c r="S71" s="1285"/>
      <c r="T71" s="1285"/>
      <c r="U71" s="1285"/>
      <c r="V71" s="1286"/>
      <c r="W71" s="1125"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1"/>
      <c r="B72" s="1281"/>
      <c r="C72" s="1281"/>
      <c r="D72" s="1281"/>
      <c r="E72" s="1281"/>
      <c r="F72" s="1281">
        <v>1</v>
      </c>
      <c r="G72" s="830"/>
      <c r="H72" s="830"/>
      <c r="I72" s="1281"/>
      <c r="J72" s="1281">
        <v>1</v>
      </c>
      <c r="K72" s="838"/>
      <c r="L72" s="561" t="str">
        <f>mergeValue(A72) &amp;"."&amp; mergeValue(B72)&amp;"."&amp; mergeValue(C72)&amp;"."&amp; mergeValue(D72)&amp;"."&amp; mergeValue(E72)&amp;"."&amp; mergeValue(F72)</f>
        <v>1.1.1.1.1.1</v>
      </c>
      <c r="M72" s="524" t="s">
        <v>9</v>
      </c>
      <c r="N72" s="614"/>
      <c r="O72" s="1284"/>
      <c r="P72" s="1285"/>
      <c r="Q72" s="1285"/>
      <c r="R72" s="1285"/>
      <c r="S72" s="1285"/>
      <c r="T72" s="1285"/>
      <c r="U72" s="1285"/>
      <c r="V72" s="1286"/>
      <c r="W72" s="1125"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1"/>
      <c r="B73" s="1281"/>
      <c r="C73" s="1281"/>
      <c r="D73" s="1281"/>
      <c r="E73" s="1281"/>
      <c r="F73" s="1281"/>
      <c r="G73" s="830">
        <v>1</v>
      </c>
      <c r="H73" s="830"/>
      <c r="I73" s="1281"/>
      <c r="J73" s="1281"/>
      <c r="K73" s="838">
        <v>1</v>
      </c>
      <c r="L73" s="561" t="str">
        <f>mergeValue(A73) &amp;"."&amp; mergeValue(B73)&amp;"."&amp; mergeValue(C73)&amp;"."&amp; mergeValue(D73)&amp;"."&amp; mergeValue(E73)&amp;"."&amp; mergeValue(F73)&amp;"."&amp; mergeValue(G73)</f>
        <v>1.1.1.1.1.1.1</v>
      </c>
      <c r="M73" s="1010"/>
      <c r="N73" s="614"/>
      <c r="O73" s="531"/>
      <c r="P73" s="531"/>
      <c r="Q73" s="1034"/>
      <c r="R73" s="1288"/>
      <c r="S73" s="1289" t="s">
        <v>82</v>
      </c>
      <c r="T73" s="1288"/>
      <c r="U73" s="1289" t="s">
        <v>82</v>
      </c>
      <c r="V73" s="531"/>
      <c r="W73" s="1299" t="s">
        <v>720</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1"/>
      <c r="B74" s="1281"/>
      <c r="C74" s="1281"/>
      <c r="D74" s="1281"/>
      <c r="E74" s="1281"/>
      <c r="F74" s="1281"/>
      <c r="G74" s="830"/>
      <c r="H74" s="830"/>
      <c r="I74" s="1281"/>
      <c r="J74" s="1281"/>
      <c r="K74" s="838"/>
      <c r="L74" s="568"/>
      <c r="M74" s="614"/>
      <c r="N74" s="614"/>
      <c r="O74" s="531"/>
      <c r="P74" s="531"/>
      <c r="Q74" s="552" t="str">
        <f>R73 &amp; "-" &amp; T73</f>
        <v>-</v>
      </c>
      <c r="R74" s="1288"/>
      <c r="S74" s="1289"/>
      <c r="T74" s="1288"/>
      <c r="U74" s="1289"/>
      <c r="V74" s="531"/>
      <c r="W74" s="1300"/>
      <c r="X74" s="553"/>
      <c r="Y74" s="557"/>
      <c r="Z74" s="557" t="str">
        <f t="shared" si="2"/>
        <v/>
      </c>
      <c r="AA74" s="557"/>
      <c r="AB74" s="557"/>
      <c r="AC74" s="557"/>
      <c r="AD74" s="553"/>
      <c r="AE74" s="553"/>
      <c r="AF74" s="553"/>
      <c r="AG74" s="553"/>
      <c r="AH74" s="553"/>
      <c r="AI74" s="553"/>
      <c r="AJ74" s="553"/>
    </row>
    <row r="75" spans="1:36" s="492" customFormat="1" ht="15" customHeight="1">
      <c r="A75" s="1281"/>
      <c r="B75" s="1281"/>
      <c r="C75" s="1281"/>
      <c r="D75" s="1281"/>
      <c r="E75" s="1281"/>
      <c r="F75" s="1281"/>
      <c r="G75" s="832"/>
      <c r="H75" s="830"/>
      <c r="I75" s="1281"/>
      <c r="J75" s="1281"/>
      <c r="K75" s="837"/>
      <c r="L75" s="507"/>
      <c r="M75" s="526" t="s">
        <v>24</v>
      </c>
      <c r="N75" s="533"/>
      <c r="O75" s="533"/>
      <c r="P75" s="533"/>
      <c r="Q75" s="533"/>
      <c r="R75" s="533"/>
      <c r="S75" s="533"/>
      <c r="T75" s="533"/>
      <c r="U75" s="533"/>
      <c r="V75" s="529"/>
      <c r="W75" s="1301"/>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1"/>
      <c r="B76" s="1281"/>
      <c r="C76" s="1281"/>
      <c r="D76" s="1281"/>
      <c r="E76" s="1281"/>
      <c r="F76" s="832"/>
      <c r="G76" s="832"/>
      <c r="H76" s="830"/>
      <c r="I76" s="1281"/>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1"/>
      <c r="B77" s="1281"/>
      <c r="C77" s="1281"/>
      <c r="D77" s="1281"/>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1"/>
      <c r="B78" s="1281"/>
      <c r="C78" s="1281"/>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1"/>
      <c r="B79" s="1281"/>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1"/>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281">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80"/>
      <c r="W85" s="1125" t="s">
        <v>717</v>
      </c>
      <c r="X85" s="553"/>
      <c r="Y85" s="553"/>
      <c r="Z85" s="553"/>
      <c r="AA85" s="553"/>
      <c r="AB85" s="553"/>
      <c r="AC85" s="553"/>
      <c r="AD85" s="553"/>
      <c r="AE85" s="553"/>
      <c r="AF85" s="553"/>
      <c r="AG85" s="553"/>
      <c r="AH85" s="553"/>
      <c r="AI85" s="553"/>
    </row>
    <row r="86" spans="1:36" s="492" customFormat="1" ht="22.5">
      <c r="A86" s="1281"/>
      <c r="B86" s="1281">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80"/>
      <c r="W86" s="1125" t="s">
        <v>458</v>
      </c>
      <c r="X86" s="553"/>
      <c r="Y86" s="553"/>
      <c r="Z86" s="553"/>
      <c r="AA86" s="553"/>
      <c r="AB86" s="553"/>
      <c r="AC86" s="553"/>
      <c r="AD86" s="553"/>
      <c r="AE86" s="553"/>
      <c r="AF86" s="553"/>
      <c r="AG86" s="553"/>
      <c r="AH86" s="553"/>
      <c r="AI86" s="553"/>
    </row>
    <row r="87" spans="1:36" s="492" customFormat="1" ht="22.5">
      <c r="A87" s="1281"/>
      <c r="B87" s="1281"/>
      <c r="C87" s="1281">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80"/>
      <c r="W87" s="1125" t="s">
        <v>599</v>
      </c>
      <c r="X87" s="553"/>
      <c r="Y87" s="553"/>
      <c r="Z87" s="553"/>
      <c r="AA87" s="553"/>
      <c r="AB87" s="553"/>
      <c r="AC87" s="553"/>
      <c r="AD87" s="553"/>
      <c r="AE87" s="553"/>
      <c r="AF87" s="553"/>
      <c r="AG87" s="553"/>
      <c r="AH87" s="553"/>
      <c r="AI87" s="553"/>
    </row>
    <row r="88" spans="1:36" s="492" customFormat="1" ht="22.5">
      <c r="A88" s="1281"/>
      <c r="B88" s="1281"/>
      <c r="C88" s="1281"/>
      <c r="D88" s="1281">
        <v>1</v>
      </c>
      <c r="E88" s="868"/>
      <c r="F88" s="868"/>
      <c r="G88" s="866"/>
      <c r="H88" s="866"/>
      <c r="I88" s="1281">
        <v>1</v>
      </c>
      <c r="J88" s="862"/>
      <c r="K88" s="873">
        <v>1</v>
      </c>
      <c r="L88" s="561" t="str">
        <f>mergeValue(A88) &amp;"."&amp; mergeValue(B88)&amp;"."&amp; mergeValue(C88)&amp;"."&amp; mergeValue(D88)</f>
        <v>1.1.1.1</v>
      </c>
      <c r="M88" s="517" t="s">
        <v>21</v>
      </c>
      <c r="N88" s="548"/>
      <c r="O88" s="1378"/>
      <c r="P88" s="1379"/>
      <c r="Q88" s="1379"/>
      <c r="R88" s="1379"/>
      <c r="S88" s="1379"/>
      <c r="T88" s="1379"/>
      <c r="U88" s="1379"/>
      <c r="V88" s="1380"/>
      <c r="W88" s="1125" t="s">
        <v>600</v>
      </c>
      <c r="X88" s="553"/>
      <c r="Y88" s="553"/>
      <c r="Z88" s="553"/>
      <c r="AA88" s="553"/>
      <c r="AB88" s="553"/>
      <c r="AC88" s="553"/>
      <c r="AD88" s="553"/>
      <c r="AE88" s="553"/>
      <c r="AF88" s="553"/>
      <c r="AG88" s="553"/>
      <c r="AH88" s="553"/>
      <c r="AI88" s="553"/>
    </row>
    <row r="89" spans="1:36" s="492" customFormat="1" ht="11.25" hidden="1" customHeight="1">
      <c r="A89" s="1281"/>
      <c r="B89" s="1281"/>
      <c r="C89" s="1281"/>
      <c r="D89" s="1281"/>
      <c r="E89" s="1281">
        <v>1</v>
      </c>
      <c r="F89" s="868"/>
      <c r="G89" s="866"/>
      <c r="H89" s="866"/>
      <c r="I89" s="1281"/>
      <c r="J89" s="868"/>
      <c r="K89" s="873">
        <v>1</v>
      </c>
      <c r="L89" s="561"/>
      <c r="M89" s="523"/>
      <c r="N89" s="549"/>
      <c r="O89" s="1381"/>
      <c r="P89" s="1382"/>
      <c r="Q89" s="1382"/>
      <c r="R89" s="1382"/>
      <c r="S89" s="1382"/>
      <c r="T89" s="1382"/>
      <c r="U89" s="1382"/>
      <c r="V89" s="1383"/>
      <c r="W89" s="1086"/>
      <c r="X89" s="553"/>
      <c r="Y89" s="553"/>
      <c r="Z89" s="553"/>
      <c r="AA89" s="553"/>
      <c r="AB89" s="553"/>
      <c r="AC89" s="553"/>
      <c r="AD89" s="553"/>
      <c r="AE89" s="553"/>
      <c r="AF89" s="553"/>
      <c r="AG89" s="553"/>
      <c r="AH89" s="553"/>
      <c r="AI89" s="553"/>
    </row>
    <row r="90" spans="1:36" s="492" customFormat="1" ht="33.75">
      <c r="A90" s="1281"/>
      <c r="B90" s="1281"/>
      <c r="C90" s="1281"/>
      <c r="D90" s="1281"/>
      <c r="E90" s="1281"/>
      <c r="F90" s="1281">
        <v>1</v>
      </c>
      <c r="G90" s="866"/>
      <c r="H90" s="866"/>
      <c r="I90" s="1281"/>
      <c r="J90" s="1326"/>
      <c r="K90" s="873">
        <v>1</v>
      </c>
      <c r="L90" s="561" t="str">
        <f>mergeValue(A90) &amp;"."&amp; mergeValue(B90)&amp;"."&amp; mergeValue(C90)&amp;"."&amp; mergeValue(D90)&amp;"."&amp;  mergeValue(F90)</f>
        <v>1.1.1.1.1</v>
      </c>
      <c r="M90" s="523" t="s">
        <v>9</v>
      </c>
      <c r="N90" s="549"/>
      <c r="O90" s="1284"/>
      <c r="P90" s="1285"/>
      <c r="Q90" s="1285"/>
      <c r="R90" s="1285"/>
      <c r="S90" s="1285"/>
      <c r="T90" s="1285"/>
      <c r="U90" s="1285"/>
      <c r="V90" s="1286"/>
      <c r="W90" s="1125" t="s">
        <v>719</v>
      </c>
      <c r="X90" s="553"/>
      <c r="Y90" s="557" t="str">
        <f>strCheckUnique(Z90:Z93)</f>
        <v/>
      </c>
      <c r="Z90" s="553"/>
      <c r="AA90" s="557"/>
      <c r="AB90" s="553"/>
      <c r="AC90" s="553"/>
      <c r="AD90" s="553"/>
      <c r="AE90" s="553"/>
      <c r="AF90" s="553"/>
      <c r="AG90" s="553"/>
      <c r="AH90" s="553"/>
      <c r="AI90" s="553"/>
    </row>
    <row r="91" spans="1:36" s="492" customFormat="1" ht="99" customHeight="1">
      <c r="A91" s="1281"/>
      <c r="B91" s="1281"/>
      <c r="C91" s="1281"/>
      <c r="D91" s="1281"/>
      <c r="E91" s="1281"/>
      <c r="F91" s="1281"/>
      <c r="G91" s="866">
        <v>1</v>
      </c>
      <c r="H91" s="866"/>
      <c r="I91" s="1281"/>
      <c r="J91" s="1326"/>
      <c r="K91" s="865"/>
      <c r="L91" s="561" t="str">
        <f>mergeValue(A91) &amp;"."&amp; mergeValue(B91)&amp;"."&amp; mergeValue(C91)&amp;"."&amp; mergeValue(D91)&amp;"."&amp;  mergeValue(F91)&amp;"."&amp;  mergeValue(G91)</f>
        <v>1.1.1.1.1.1</v>
      </c>
      <c r="M91" s="1010"/>
      <c r="N91" s="554"/>
      <c r="O91" s="531"/>
      <c r="P91" s="531"/>
      <c r="Q91" s="531"/>
      <c r="R91" s="1287"/>
      <c r="S91" s="1289" t="s">
        <v>82</v>
      </c>
      <c r="T91" s="1287"/>
      <c r="U91" s="1289" t="s">
        <v>82</v>
      </c>
      <c r="V91" s="506"/>
      <c r="W91" s="1299" t="s">
        <v>732</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281"/>
      <c r="B92" s="1281"/>
      <c r="C92" s="1281"/>
      <c r="D92" s="1281"/>
      <c r="E92" s="1281"/>
      <c r="F92" s="1281"/>
      <c r="G92" s="866"/>
      <c r="H92" s="866"/>
      <c r="I92" s="1281"/>
      <c r="J92" s="1326"/>
      <c r="K92" s="873">
        <v>1</v>
      </c>
      <c r="L92" s="568"/>
      <c r="M92" s="614"/>
      <c r="N92" s="554"/>
      <c r="O92" s="531"/>
      <c r="P92" s="531"/>
      <c r="Q92" s="552" t="str">
        <f>R91 &amp; "-" &amp; T91</f>
        <v>-</v>
      </c>
      <c r="R92" s="1287"/>
      <c r="S92" s="1289"/>
      <c r="T92" s="1287"/>
      <c r="U92" s="1289"/>
      <c r="V92" s="506"/>
      <c r="W92" s="1300"/>
      <c r="X92" s="553"/>
      <c r="Y92" s="557"/>
      <c r="Z92" s="557"/>
      <c r="AA92" s="557"/>
      <c r="AB92" s="557"/>
      <c r="AC92" s="557"/>
      <c r="AD92" s="553"/>
      <c r="AE92" s="553"/>
      <c r="AF92" s="553"/>
      <c r="AG92" s="553"/>
      <c r="AH92" s="553"/>
      <c r="AI92" s="553"/>
    </row>
    <row r="93" spans="1:36" s="491" customFormat="1" ht="15" customHeight="1">
      <c r="A93" s="1281"/>
      <c r="B93" s="1281"/>
      <c r="C93" s="1281"/>
      <c r="D93" s="1281"/>
      <c r="E93" s="1281"/>
      <c r="F93" s="1281"/>
      <c r="G93" s="866"/>
      <c r="H93" s="866"/>
      <c r="I93" s="1281"/>
      <c r="J93" s="1326"/>
      <c r="K93" s="873">
        <v>1</v>
      </c>
      <c r="L93" s="507"/>
      <c r="M93" s="525" t="s">
        <v>24</v>
      </c>
      <c r="N93" s="520"/>
      <c r="O93" s="514"/>
      <c r="P93" s="514"/>
      <c r="Q93" s="514"/>
      <c r="R93" s="541"/>
      <c r="S93" s="533"/>
      <c r="T93" s="532"/>
      <c r="U93" s="520"/>
      <c r="V93" s="529"/>
      <c r="W93" s="1301"/>
      <c r="X93" s="555"/>
      <c r="Y93" s="555"/>
      <c r="Z93" s="555"/>
      <c r="AA93" s="555"/>
      <c r="AB93" s="555"/>
      <c r="AC93" s="555"/>
      <c r="AD93" s="555"/>
      <c r="AE93" s="555"/>
      <c r="AF93" s="555"/>
      <c r="AG93" s="555"/>
      <c r="AH93" s="555"/>
      <c r="AI93" s="555"/>
    </row>
    <row r="94" spans="1:36" s="491" customFormat="1" ht="15" customHeight="1">
      <c r="A94" s="1281"/>
      <c r="B94" s="1281"/>
      <c r="C94" s="1281"/>
      <c r="D94" s="1281"/>
      <c r="E94" s="1281"/>
      <c r="F94" s="868"/>
      <c r="G94" s="868"/>
      <c r="H94" s="866"/>
      <c r="I94" s="1281"/>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281"/>
      <c r="B95" s="1281"/>
      <c r="C95" s="1281"/>
      <c r="D95" s="1281"/>
      <c r="E95" s="868"/>
      <c r="F95" s="868"/>
      <c r="G95" s="868"/>
      <c r="H95" s="866"/>
      <c r="I95" s="1281"/>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281"/>
      <c r="B96" s="1281"/>
      <c r="C96" s="1281"/>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100" s="491" customFormat="1" ht="15" customHeight="1">
      <c r="A97" s="1281"/>
      <c r="B97" s="1281"/>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100" s="491" customFormat="1" ht="15" customHeight="1">
      <c r="A98" s="1281"/>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100"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10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100" s="34" customFormat="1" ht="17.100000000000001" customHeight="1">
      <c r="G101" s="34" t="s">
        <v>12</v>
      </c>
      <c r="I101" s="34" t="s">
        <v>66</v>
      </c>
      <c r="V101" s="151"/>
    </row>
    <row r="102" spans="1:100" ht="17.100000000000001" customHeight="1">
      <c r="X102" s="439"/>
      <c r="Y102" s="40"/>
      <c r="Z102" s="40"/>
    </row>
    <row r="103" spans="1:100" s="492" customFormat="1" ht="22.5">
      <c r="A103" s="1281">
        <v>1</v>
      </c>
      <c r="B103" s="1020"/>
      <c r="C103" s="1020"/>
      <c r="D103" s="1020"/>
      <c r="E103" s="1021"/>
      <c r="F103" s="1022"/>
      <c r="G103" s="1020"/>
      <c r="H103" s="1020"/>
      <c r="I103" s="1001"/>
      <c r="J103" s="1006"/>
      <c r="K103" s="1006"/>
      <c r="L103" s="561">
        <f>mergeValue(A103)</f>
        <v>1</v>
      </c>
      <c r="M103" s="609" t="s">
        <v>19</v>
      </c>
      <c r="N103" s="548"/>
      <c r="O103" s="1378"/>
      <c r="P103" s="1379"/>
      <c r="Q103" s="1379"/>
      <c r="R103" s="1379"/>
      <c r="S103" s="1379"/>
      <c r="T103" s="1379"/>
      <c r="U103" s="1379"/>
      <c r="V103" s="1379"/>
      <c r="W103" s="1379"/>
      <c r="X103" s="1379"/>
      <c r="Y103" s="1379"/>
      <c r="Z103" s="1379"/>
      <c r="AA103" s="1379"/>
      <c r="AB103" s="1379"/>
      <c r="AC103" s="1379"/>
      <c r="AD103" s="1379"/>
      <c r="AE103" s="1379"/>
      <c r="AF103" s="1379"/>
      <c r="AG103" s="1379"/>
      <c r="AH103" s="1379"/>
      <c r="AI103" s="1379"/>
      <c r="AJ103" s="1379"/>
      <c r="AK103" s="1379"/>
      <c r="AL103" s="1379"/>
      <c r="AM103" s="1379"/>
      <c r="AN103" s="1379"/>
      <c r="AO103" s="1379"/>
      <c r="AP103" s="1379"/>
      <c r="AQ103" s="1379"/>
      <c r="AR103" s="1379"/>
      <c r="AS103" s="1379"/>
      <c r="AT103" s="1379"/>
      <c r="AU103" s="1379"/>
      <c r="AV103" s="1379"/>
      <c r="AW103" s="1379"/>
      <c r="AX103" s="1379"/>
      <c r="AY103" s="1379"/>
      <c r="AZ103" s="1379"/>
      <c r="BA103" s="1379"/>
      <c r="BB103" s="1379"/>
      <c r="BC103" s="1379"/>
      <c r="BD103" s="1379"/>
      <c r="BE103" s="1379"/>
      <c r="BF103" s="1379"/>
      <c r="BG103" s="1379"/>
      <c r="BH103" s="1379"/>
      <c r="BI103" s="1379"/>
      <c r="BJ103" s="1379"/>
      <c r="BK103" s="1379"/>
      <c r="BL103" s="1379"/>
      <c r="BM103" s="1379"/>
      <c r="BN103" s="1379"/>
      <c r="BO103" s="1379"/>
      <c r="BP103" s="1379"/>
      <c r="BQ103" s="1379"/>
      <c r="BR103" s="1379"/>
      <c r="BS103" s="1379"/>
      <c r="BT103" s="1379"/>
      <c r="BU103" s="1379"/>
      <c r="BV103" s="1379"/>
      <c r="BW103" s="1379"/>
      <c r="BX103" s="1379"/>
      <c r="BY103" s="1379"/>
      <c r="BZ103" s="1379"/>
      <c r="CA103" s="1379"/>
      <c r="CB103" s="1379"/>
      <c r="CC103" s="1379"/>
      <c r="CD103" s="1379"/>
      <c r="CE103" s="1379"/>
      <c r="CF103" s="1379"/>
      <c r="CG103" s="1379"/>
      <c r="CH103" s="1379"/>
      <c r="CI103" s="1380"/>
      <c r="CJ103" s="1125" t="s">
        <v>717</v>
      </c>
      <c r="CK103" s="553"/>
      <c r="CL103" s="553"/>
      <c r="CM103" s="553"/>
      <c r="CN103" s="553"/>
      <c r="CO103" s="553"/>
      <c r="CP103" s="553"/>
      <c r="CQ103" s="553"/>
      <c r="CR103" s="553"/>
      <c r="CS103" s="553"/>
      <c r="CT103" s="553"/>
      <c r="CU103" s="553"/>
      <c r="CV103" s="553"/>
    </row>
    <row r="104" spans="1:100" s="492" customFormat="1" ht="22.5">
      <c r="A104" s="1281"/>
      <c r="B104" s="1281">
        <v>1</v>
      </c>
      <c r="C104" s="1020"/>
      <c r="D104" s="1020"/>
      <c r="E104" s="1022"/>
      <c r="F104" s="1022"/>
      <c r="G104" s="1020"/>
      <c r="H104" s="1020"/>
      <c r="I104" s="1008"/>
      <c r="J104" s="1003"/>
      <c r="K104" s="1002"/>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79"/>
      <c r="AN104" s="1379"/>
      <c r="AO104" s="1379"/>
      <c r="AP104" s="1379"/>
      <c r="AQ104" s="1379"/>
      <c r="AR104" s="1379"/>
      <c r="AS104" s="1379"/>
      <c r="AT104" s="1379"/>
      <c r="AU104" s="1379"/>
      <c r="AV104" s="1379"/>
      <c r="AW104" s="1379"/>
      <c r="AX104" s="1379"/>
      <c r="AY104" s="1379"/>
      <c r="AZ104" s="1379"/>
      <c r="BA104" s="1379"/>
      <c r="BB104" s="1379"/>
      <c r="BC104" s="1379"/>
      <c r="BD104" s="1379"/>
      <c r="BE104" s="1379"/>
      <c r="BF104" s="1379"/>
      <c r="BG104" s="1379"/>
      <c r="BH104" s="1379"/>
      <c r="BI104" s="1379"/>
      <c r="BJ104" s="1379"/>
      <c r="BK104" s="1379"/>
      <c r="BL104" s="1379"/>
      <c r="BM104" s="1379"/>
      <c r="BN104" s="1379"/>
      <c r="BO104" s="1379"/>
      <c r="BP104" s="1379"/>
      <c r="BQ104" s="1379"/>
      <c r="BR104" s="1379"/>
      <c r="BS104" s="1379"/>
      <c r="BT104" s="1379"/>
      <c r="BU104" s="1379"/>
      <c r="BV104" s="1379"/>
      <c r="BW104" s="1379"/>
      <c r="BX104" s="1379"/>
      <c r="BY104" s="1379"/>
      <c r="BZ104" s="1379"/>
      <c r="CA104" s="1379"/>
      <c r="CB104" s="1379"/>
      <c r="CC104" s="1379"/>
      <c r="CD104" s="1379"/>
      <c r="CE104" s="1379"/>
      <c r="CF104" s="1379"/>
      <c r="CG104" s="1379"/>
      <c r="CH104" s="1379"/>
      <c r="CI104" s="1380"/>
      <c r="CJ104" s="1125" t="s">
        <v>458</v>
      </c>
      <c r="CK104" s="553"/>
      <c r="CL104" s="553"/>
      <c r="CM104" s="553"/>
      <c r="CN104" s="553"/>
      <c r="CO104" s="553"/>
      <c r="CP104" s="553"/>
      <c r="CQ104" s="553"/>
      <c r="CR104" s="553"/>
      <c r="CS104" s="553"/>
      <c r="CT104" s="553"/>
      <c r="CU104" s="553"/>
      <c r="CV104" s="553"/>
    </row>
    <row r="105" spans="1:100" s="492" customFormat="1" ht="22.5">
      <c r="A105" s="1281"/>
      <c r="B105" s="1281"/>
      <c r="C105" s="1281">
        <v>1</v>
      </c>
      <c r="D105" s="1020"/>
      <c r="E105" s="1022"/>
      <c r="F105" s="1022"/>
      <c r="G105" s="1020"/>
      <c r="H105" s="1020"/>
      <c r="I105" s="1008"/>
      <c r="J105" s="1003"/>
      <c r="K105" s="1002"/>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79"/>
      <c r="AB105" s="1379"/>
      <c r="AC105" s="1379"/>
      <c r="AD105" s="1379"/>
      <c r="AE105" s="1379"/>
      <c r="AF105" s="1379"/>
      <c r="AG105" s="1379"/>
      <c r="AH105" s="1379"/>
      <c r="AI105" s="1379"/>
      <c r="AJ105" s="1379"/>
      <c r="AK105" s="1379"/>
      <c r="AL105" s="1379"/>
      <c r="AM105" s="1379"/>
      <c r="AN105" s="1379"/>
      <c r="AO105" s="1379"/>
      <c r="AP105" s="1379"/>
      <c r="AQ105" s="1379"/>
      <c r="AR105" s="1379"/>
      <c r="AS105" s="1379"/>
      <c r="AT105" s="1379"/>
      <c r="AU105" s="1379"/>
      <c r="AV105" s="1379"/>
      <c r="AW105" s="1379"/>
      <c r="AX105" s="1379"/>
      <c r="AY105" s="1379"/>
      <c r="AZ105" s="1379"/>
      <c r="BA105" s="1379"/>
      <c r="BB105" s="1379"/>
      <c r="BC105" s="1379"/>
      <c r="BD105" s="1379"/>
      <c r="BE105" s="1379"/>
      <c r="BF105" s="1379"/>
      <c r="BG105" s="1379"/>
      <c r="BH105" s="1379"/>
      <c r="BI105" s="1379"/>
      <c r="BJ105" s="1379"/>
      <c r="BK105" s="1379"/>
      <c r="BL105" s="1379"/>
      <c r="BM105" s="1379"/>
      <c r="BN105" s="1379"/>
      <c r="BO105" s="1379"/>
      <c r="BP105" s="1379"/>
      <c r="BQ105" s="1379"/>
      <c r="BR105" s="1379"/>
      <c r="BS105" s="1379"/>
      <c r="BT105" s="1379"/>
      <c r="BU105" s="1379"/>
      <c r="BV105" s="1379"/>
      <c r="BW105" s="1379"/>
      <c r="BX105" s="1379"/>
      <c r="BY105" s="1379"/>
      <c r="BZ105" s="1379"/>
      <c r="CA105" s="1379"/>
      <c r="CB105" s="1379"/>
      <c r="CC105" s="1379"/>
      <c r="CD105" s="1379"/>
      <c r="CE105" s="1379"/>
      <c r="CF105" s="1379"/>
      <c r="CG105" s="1379"/>
      <c r="CH105" s="1379"/>
      <c r="CI105" s="1380"/>
      <c r="CJ105" s="1125" t="s">
        <v>599</v>
      </c>
      <c r="CK105" s="553"/>
      <c r="CL105" s="553"/>
      <c r="CM105" s="553"/>
      <c r="CN105" s="553"/>
      <c r="CO105" s="553"/>
      <c r="CP105" s="553"/>
      <c r="CQ105" s="553"/>
      <c r="CR105" s="553"/>
      <c r="CS105" s="553"/>
      <c r="CT105" s="553"/>
      <c r="CU105" s="553"/>
      <c r="CV105" s="553"/>
    </row>
    <row r="106" spans="1:100" s="492" customFormat="1" ht="22.5">
      <c r="A106" s="1281"/>
      <c r="B106" s="1281"/>
      <c r="C106" s="1281"/>
      <c r="D106" s="1281">
        <v>1</v>
      </c>
      <c r="E106" s="1022"/>
      <c r="F106" s="1022"/>
      <c r="G106" s="1020"/>
      <c r="H106" s="1020"/>
      <c r="I106" s="1008"/>
      <c r="J106" s="1003"/>
      <c r="K106" s="1002"/>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79"/>
      <c r="AB106" s="1379"/>
      <c r="AC106" s="1379"/>
      <c r="AD106" s="1379"/>
      <c r="AE106" s="1379"/>
      <c r="AF106" s="1379"/>
      <c r="AG106" s="1379"/>
      <c r="AH106" s="1379"/>
      <c r="AI106" s="1379"/>
      <c r="AJ106" s="1379"/>
      <c r="AK106" s="1379"/>
      <c r="AL106" s="1379"/>
      <c r="AM106" s="1379"/>
      <c r="AN106" s="1379"/>
      <c r="AO106" s="1379"/>
      <c r="AP106" s="1379"/>
      <c r="AQ106" s="1379"/>
      <c r="AR106" s="1379"/>
      <c r="AS106" s="1379"/>
      <c r="AT106" s="1379"/>
      <c r="AU106" s="1379"/>
      <c r="AV106" s="1379"/>
      <c r="AW106" s="1379"/>
      <c r="AX106" s="1379"/>
      <c r="AY106" s="1379"/>
      <c r="AZ106" s="1379"/>
      <c r="BA106" s="1379"/>
      <c r="BB106" s="1379"/>
      <c r="BC106" s="1379"/>
      <c r="BD106" s="1379"/>
      <c r="BE106" s="1379"/>
      <c r="BF106" s="1379"/>
      <c r="BG106" s="1379"/>
      <c r="BH106" s="1379"/>
      <c r="BI106" s="1379"/>
      <c r="BJ106" s="1379"/>
      <c r="BK106" s="1379"/>
      <c r="BL106" s="1379"/>
      <c r="BM106" s="1379"/>
      <c r="BN106" s="1379"/>
      <c r="BO106" s="1379"/>
      <c r="BP106" s="1379"/>
      <c r="BQ106" s="1379"/>
      <c r="BR106" s="1379"/>
      <c r="BS106" s="1379"/>
      <c r="BT106" s="1379"/>
      <c r="BU106" s="1379"/>
      <c r="BV106" s="1379"/>
      <c r="BW106" s="1379"/>
      <c r="BX106" s="1379"/>
      <c r="BY106" s="1379"/>
      <c r="BZ106" s="1379"/>
      <c r="CA106" s="1379"/>
      <c r="CB106" s="1379"/>
      <c r="CC106" s="1379"/>
      <c r="CD106" s="1379"/>
      <c r="CE106" s="1379"/>
      <c r="CF106" s="1379"/>
      <c r="CG106" s="1379"/>
      <c r="CH106" s="1379"/>
      <c r="CI106" s="1380"/>
      <c r="CJ106" s="1125" t="s">
        <v>600</v>
      </c>
      <c r="CK106" s="553"/>
      <c r="CL106" s="553"/>
      <c r="CM106" s="553"/>
      <c r="CN106" s="553"/>
      <c r="CO106" s="553"/>
      <c r="CP106" s="553"/>
      <c r="CQ106" s="553"/>
      <c r="CR106" s="553"/>
      <c r="CS106" s="553"/>
      <c r="CT106" s="553"/>
      <c r="CU106" s="553"/>
      <c r="CV106" s="553"/>
    </row>
    <row r="107" spans="1:100" s="492" customFormat="1" ht="14.25" hidden="1" customHeight="1">
      <c r="A107" s="1281"/>
      <c r="B107" s="1281"/>
      <c r="C107" s="1281"/>
      <c r="D107" s="1281"/>
      <c r="E107" s="1281">
        <v>1</v>
      </c>
      <c r="F107" s="1022"/>
      <c r="G107" s="1020"/>
      <c r="H107" s="1020"/>
      <c r="I107" s="1007"/>
      <c r="J107" s="1003"/>
      <c r="K107" s="1002"/>
      <c r="L107" s="561"/>
      <c r="M107" s="523"/>
      <c r="N107" s="549"/>
      <c r="O107" s="1381"/>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2"/>
      <c r="AN107" s="1382"/>
      <c r="AO107" s="1382"/>
      <c r="AP107" s="1382"/>
      <c r="AQ107" s="1382"/>
      <c r="AR107" s="1382"/>
      <c r="AS107" s="1382"/>
      <c r="AT107" s="1382"/>
      <c r="AU107" s="1382"/>
      <c r="AV107" s="1382"/>
      <c r="AW107" s="1382"/>
      <c r="AX107" s="1382"/>
      <c r="AY107" s="1382"/>
      <c r="AZ107" s="1382"/>
      <c r="BA107" s="1382"/>
      <c r="BB107" s="1382"/>
      <c r="BC107" s="1382"/>
      <c r="BD107" s="1382"/>
      <c r="BE107" s="1382"/>
      <c r="BF107" s="1382"/>
      <c r="BG107" s="1382"/>
      <c r="BH107" s="1382"/>
      <c r="BI107" s="1382"/>
      <c r="BJ107" s="1382"/>
      <c r="BK107" s="1382"/>
      <c r="BL107" s="1382"/>
      <c r="BM107" s="1382"/>
      <c r="BN107" s="1382"/>
      <c r="BO107" s="1382"/>
      <c r="BP107" s="1382"/>
      <c r="BQ107" s="1382"/>
      <c r="BR107" s="1382"/>
      <c r="BS107" s="1382"/>
      <c r="BT107" s="1382"/>
      <c r="BU107" s="1382"/>
      <c r="BV107" s="1382"/>
      <c r="BW107" s="1382"/>
      <c r="BX107" s="1382"/>
      <c r="BY107" s="1382"/>
      <c r="BZ107" s="1382"/>
      <c r="CA107" s="1382"/>
      <c r="CB107" s="1382"/>
      <c r="CC107" s="1382"/>
      <c r="CD107" s="1382"/>
      <c r="CE107" s="1382"/>
      <c r="CF107" s="1382"/>
      <c r="CG107" s="1382"/>
      <c r="CH107" s="1382"/>
      <c r="CI107" s="1383"/>
      <c r="CJ107" s="1125"/>
      <c r="CK107" s="553"/>
      <c r="CL107" s="553"/>
      <c r="CM107" s="553"/>
      <c r="CN107" s="553"/>
      <c r="CO107" s="553"/>
      <c r="CP107" s="553"/>
      <c r="CQ107" s="553"/>
      <c r="CR107" s="553"/>
      <c r="CS107" s="553"/>
      <c r="CT107" s="553"/>
      <c r="CU107" s="553"/>
      <c r="CV107" s="553"/>
    </row>
    <row r="108" spans="1:100" s="492" customFormat="1" ht="33.75">
      <c r="A108" s="1281"/>
      <c r="B108" s="1281"/>
      <c r="C108" s="1281"/>
      <c r="D108" s="1281"/>
      <c r="E108" s="1281"/>
      <c r="F108" s="1281">
        <v>1</v>
      </c>
      <c r="G108" s="1020"/>
      <c r="H108" s="1020"/>
      <c r="I108" s="1334"/>
      <c r="J108" s="1003"/>
      <c r="K108" s="1002"/>
      <c r="L108" s="561" t="str">
        <f>mergeValue(A108) &amp;"."&amp; mergeValue(B108)&amp;"."&amp; mergeValue(C108)&amp;"."&amp; mergeValue(D108)&amp;"."&amp; mergeValue(F108)</f>
        <v>1.1.1.1.1</v>
      </c>
      <c r="M108" s="524" t="s">
        <v>9</v>
      </c>
      <c r="N108" s="549"/>
      <c r="O108" s="1284"/>
      <c r="P108" s="1285"/>
      <c r="Q108" s="1285"/>
      <c r="R108" s="1285"/>
      <c r="S108" s="1285"/>
      <c r="T108" s="1285"/>
      <c r="U108" s="1285"/>
      <c r="V108" s="1285"/>
      <c r="W108" s="1285"/>
      <c r="X108" s="1285"/>
      <c r="Y108" s="1285"/>
      <c r="Z108" s="1285"/>
      <c r="AA108" s="1285"/>
      <c r="AB108" s="1285"/>
      <c r="AC108" s="1285"/>
      <c r="AD108" s="1285"/>
      <c r="AE108" s="1285"/>
      <c r="AF108" s="1285"/>
      <c r="AG108" s="1285"/>
      <c r="AH108" s="1285"/>
      <c r="AI108" s="1285"/>
      <c r="AJ108" s="1285"/>
      <c r="AK108" s="1285"/>
      <c r="AL108" s="1285"/>
      <c r="AM108" s="1285"/>
      <c r="AN108" s="1285"/>
      <c r="AO108" s="1285"/>
      <c r="AP108" s="1285"/>
      <c r="AQ108" s="1285"/>
      <c r="AR108" s="1285"/>
      <c r="AS108" s="1285"/>
      <c r="AT108" s="1285"/>
      <c r="AU108" s="1285"/>
      <c r="AV108" s="1285"/>
      <c r="AW108" s="1285"/>
      <c r="AX108" s="1285"/>
      <c r="AY108" s="1285"/>
      <c r="AZ108" s="1285"/>
      <c r="BA108" s="1285"/>
      <c r="BB108" s="1285"/>
      <c r="BC108" s="1285"/>
      <c r="BD108" s="1285"/>
      <c r="BE108" s="1285"/>
      <c r="BF108" s="1285"/>
      <c r="BG108" s="1285"/>
      <c r="BH108" s="1285"/>
      <c r="BI108" s="1285"/>
      <c r="BJ108" s="1285"/>
      <c r="BK108" s="1285"/>
      <c r="BL108" s="1285"/>
      <c r="BM108" s="1285"/>
      <c r="BN108" s="1285"/>
      <c r="BO108" s="1285"/>
      <c r="BP108" s="1285"/>
      <c r="BQ108" s="1285"/>
      <c r="BR108" s="1285"/>
      <c r="BS108" s="1285"/>
      <c r="BT108" s="1285"/>
      <c r="BU108" s="1285"/>
      <c r="BV108" s="1285"/>
      <c r="BW108" s="1285"/>
      <c r="BX108" s="1285"/>
      <c r="BY108" s="1285"/>
      <c r="BZ108" s="1285"/>
      <c r="CA108" s="1285"/>
      <c r="CB108" s="1285"/>
      <c r="CC108" s="1285"/>
      <c r="CD108" s="1285"/>
      <c r="CE108" s="1285"/>
      <c r="CF108" s="1285"/>
      <c r="CG108" s="1285"/>
      <c r="CH108" s="1285"/>
      <c r="CI108" s="1286"/>
      <c r="CJ108" s="1125" t="s">
        <v>719</v>
      </c>
      <c r="CK108" s="553"/>
      <c r="CL108" s="557" t="str">
        <f>strCheckUnique(CM108:CM112)</f>
        <v/>
      </c>
      <c r="CM108" s="553"/>
      <c r="CN108" s="557"/>
      <c r="CO108" s="553"/>
      <c r="CP108" s="553"/>
      <c r="CQ108" s="553"/>
      <c r="CR108" s="553"/>
      <c r="CS108" s="553"/>
      <c r="CT108" s="553"/>
      <c r="CU108" s="553"/>
      <c r="CV108" s="553"/>
    </row>
    <row r="109" spans="1:100" s="492" customFormat="1" ht="56.25" customHeight="1">
      <c r="A109" s="1281"/>
      <c r="B109" s="1281"/>
      <c r="C109" s="1281"/>
      <c r="D109" s="1281"/>
      <c r="E109" s="1281"/>
      <c r="F109" s="1281"/>
      <c r="G109" s="1281">
        <v>1</v>
      </c>
      <c r="H109" s="1020"/>
      <c r="I109" s="1334"/>
      <c r="J109" s="1335"/>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87"/>
      <c r="X109" s="1289" t="s">
        <v>82</v>
      </c>
      <c r="Y109" s="1287"/>
      <c r="Z109" s="1289" t="s">
        <v>82</v>
      </c>
      <c r="AA109" s="648"/>
      <c r="AB109" s="648"/>
      <c r="AC109" s="725"/>
      <c r="AD109" s="676"/>
      <c r="AE109" s="1035"/>
      <c r="AF109" s="676"/>
      <c r="AG109" s="1035"/>
      <c r="AH109" s="731" t="str">
        <f>AI109 &amp; "-" &amp; AK109</f>
        <v>-</v>
      </c>
      <c r="AI109" s="1287"/>
      <c r="AJ109" s="1289" t="s">
        <v>82</v>
      </c>
      <c r="AK109" s="1287"/>
      <c r="AL109" s="1289" t="s">
        <v>82</v>
      </c>
      <c r="AM109" s="648"/>
      <c r="AN109" s="648"/>
      <c r="AO109" s="725"/>
      <c r="AP109" s="676"/>
      <c r="AQ109" s="1035"/>
      <c r="AR109" s="676"/>
      <c r="AS109" s="1035"/>
      <c r="AT109" s="731" t="str">
        <f>AU109 &amp; "-" &amp; AW109</f>
        <v>-</v>
      </c>
      <c r="AU109" s="1287"/>
      <c r="AV109" s="1289" t="s">
        <v>82</v>
      </c>
      <c r="AW109" s="1287"/>
      <c r="AX109" s="1289" t="s">
        <v>82</v>
      </c>
      <c r="AY109" s="648"/>
      <c r="AZ109" s="648"/>
      <c r="BA109" s="725"/>
      <c r="BB109" s="676"/>
      <c r="BC109" s="1035"/>
      <c r="BD109" s="676"/>
      <c r="BE109" s="1035"/>
      <c r="BF109" s="731" t="str">
        <f>BG109 &amp; "-" &amp; BI109</f>
        <v>-</v>
      </c>
      <c r="BG109" s="1287"/>
      <c r="BH109" s="1289" t="s">
        <v>82</v>
      </c>
      <c r="BI109" s="1287"/>
      <c r="BJ109" s="1289" t="s">
        <v>82</v>
      </c>
      <c r="BK109" s="648"/>
      <c r="BL109" s="648"/>
      <c r="BM109" s="725"/>
      <c r="BN109" s="676"/>
      <c r="BO109" s="1035"/>
      <c r="BP109" s="676"/>
      <c r="BQ109" s="1035"/>
      <c r="BR109" s="731" t="str">
        <f>BS109 &amp; "-" &amp; BU109</f>
        <v>-</v>
      </c>
      <c r="BS109" s="1287"/>
      <c r="BT109" s="1289" t="s">
        <v>82</v>
      </c>
      <c r="BU109" s="1287"/>
      <c r="BV109" s="1289" t="s">
        <v>82</v>
      </c>
      <c r="BW109" s="648"/>
      <c r="BX109" s="648"/>
      <c r="BY109" s="725"/>
      <c r="BZ109" s="676"/>
      <c r="CA109" s="1035"/>
      <c r="CB109" s="676"/>
      <c r="CC109" s="1035"/>
      <c r="CD109" s="731" t="str">
        <f>CE109 &amp; "-" &amp; CG109</f>
        <v>-</v>
      </c>
      <c r="CE109" s="1287"/>
      <c r="CF109" s="1289" t="s">
        <v>82</v>
      </c>
      <c r="CG109" s="1287"/>
      <c r="CH109" s="1289" t="s">
        <v>83</v>
      </c>
      <c r="CI109" s="506"/>
      <c r="CJ109" s="1125" t="s">
        <v>737</v>
      </c>
      <c r="CK109" s="553" t="str">
        <f>strCheckDate(O109:CI109)</f>
        <v/>
      </c>
      <c r="CL109" s="557"/>
      <c r="CM109" s="557" t="str">
        <f>IF(M109="","",M109 )</f>
        <v/>
      </c>
      <c r="CN109" s="557"/>
      <c r="CO109" s="557"/>
      <c r="CP109" s="557"/>
      <c r="CQ109" s="553"/>
      <c r="CR109" s="553"/>
      <c r="CS109" s="553"/>
      <c r="CT109" s="553"/>
      <c r="CU109" s="553"/>
      <c r="CV109" s="553"/>
    </row>
    <row r="110" spans="1:100" s="492" customFormat="1" ht="14.25" hidden="1">
      <c r="A110" s="1281"/>
      <c r="B110" s="1281"/>
      <c r="C110" s="1281"/>
      <c r="D110" s="1281"/>
      <c r="E110" s="1281"/>
      <c r="F110" s="1281"/>
      <c r="G110" s="1281"/>
      <c r="H110" s="1020"/>
      <c r="I110" s="1334"/>
      <c r="J110" s="1335"/>
      <c r="K110" s="1009"/>
      <c r="L110" s="568"/>
      <c r="M110" s="614"/>
      <c r="N110" s="614"/>
      <c r="O110" s="531"/>
      <c r="P110" s="463"/>
      <c r="Q110" s="463"/>
      <c r="R110" s="463"/>
      <c r="S110" s="463"/>
      <c r="T110" s="463"/>
      <c r="U110" s="528"/>
      <c r="V110" s="552"/>
      <c r="W110" s="1288"/>
      <c r="X110" s="1289"/>
      <c r="Y110" s="1288"/>
      <c r="Z110" s="1289"/>
      <c r="AA110" s="725"/>
      <c r="AB110" s="676"/>
      <c r="AC110" s="676"/>
      <c r="AD110" s="676"/>
      <c r="AE110" s="676"/>
      <c r="AF110" s="676"/>
      <c r="AG110" s="1086"/>
      <c r="AH110" s="731"/>
      <c r="AI110" s="1288"/>
      <c r="AJ110" s="1289"/>
      <c r="AK110" s="1288"/>
      <c r="AL110" s="1289"/>
      <c r="AM110" s="725"/>
      <c r="AN110" s="676"/>
      <c r="AO110" s="676"/>
      <c r="AP110" s="676"/>
      <c r="AQ110" s="676"/>
      <c r="AR110" s="676"/>
      <c r="AS110" s="1086"/>
      <c r="AT110" s="731"/>
      <c r="AU110" s="1288"/>
      <c r="AV110" s="1289"/>
      <c r="AW110" s="1288"/>
      <c r="AX110" s="1289"/>
      <c r="AY110" s="725"/>
      <c r="AZ110" s="676"/>
      <c r="BA110" s="676"/>
      <c r="BB110" s="676"/>
      <c r="BC110" s="676"/>
      <c r="BD110" s="676"/>
      <c r="BE110" s="1086"/>
      <c r="BF110" s="731"/>
      <c r="BG110" s="1288"/>
      <c r="BH110" s="1289"/>
      <c r="BI110" s="1288"/>
      <c r="BJ110" s="1289"/>
      <c r="BK110" s="725"/>
      <c r="BL110" s="676"/>
      <c r="BM110" s="676"/>
      <c r="BN110" s="676"/>
      <c r="BO110" s="676"/>
      <c r="BP110" s="676"/>
      <c r="BQ110" s="1086"/>
      <c r="BR110" s="731"/>
      <c r="BS110" s="1288"/>
      <c r="BT110" s="1289"/>
      <c r="BU110" s="1288"/>
      <c r="BV110" s="1289"/>
      <c r="BW110" s="725"/>
      <c r="BX110" s="676"/>
      <c r="BY110" s="676"/>
      <c r="BZ110" s="676"/>
      <c r="CA110" s="676"/>
      <c r="CB110" s="676"/>
      <c r="CC110" s="1086"/>
      <c r="CD110" s="731"/>
      <c r="CE110" s="1288"/>
      <c r="CF110" s="1289"/>
      <c r="CG110" s="1288"/>
      <c r="CH110" s="1289"/>
      <c r="CI110" s="506"/>
      <c r="CJ110" s="1300"/>
      <c r="CK110" s="553"/>
      <c r="CL110" s="553"/>
      <c r="CM110" s="553"/>
      <c r="CN110" s="557">
        <f ca="1">OFFSET(CN110,-1,0)</f>
        <v>0</v>
      </c>
      <c r="CO110" s="553"/>
      <c r="CP110" s="553"/>
      <c r="CQ110" s="553"/>
      <c r="CR110" s="553"/>
      <c r="CS110" s="553"/>
      <c r="CT110" s="553"/>
      <c r="CU110" s="553"/>
      <c r="CV110" s="553"/>
    </row>
    <row r="111" spans="1:100" s="491" customFormat="1" ht="15" hidden="1" customHeight="1">
      <c r="A111" s="1281"/>
      <c r="B111" s="1281"/>
      <c r="C111" s="1281"/>
      <c r="D111" s="1281"/>
      <c r="E111" s="1281"/>
      <c r="F111" s="1281"/>
      <c r="G111" s="1281"/>
      <c r="H111" s="1020"/>
      <c r="I111" s="1334"/>
      <c r="J111" s="1335"/>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719"/>
      <c r="AN111" s="719"/>
      <c r="AO111" s="719"/>
      <c r="AP111" s="719"/>
      <c r="AQ111" s="719"/>
      <c r="AR111" s="719"/>
      <c r="AS111" s="719"/>
      <c r="AT111" s="719"/>
      <c r="AU111" s="952"/>
      <c r="AV111" s="953"/>
      <c r="AW111" s="952"/>
      <c r="AX111" s="948"/>
      <c r="AY111" s="719"/>
      <c r="AZ111" s="719"/>
      <c r="BA111" s="719"/>
      <c r="BB111" s="719"/>
      <c r="BC111" s="719"/>
      <c r="BD111" s="719"/>
      <c r="BE111" s="719"/>
      <c r="BF111" s="719"/>
      <c r="BG111" s="952"/>
      <c r="BH111" s="953"/>
      <c r="BI111" s="952"/>
      <c r="BJ111" s="948"/>
      <c r="BK111" s="719"/>
      <c r="BL111" s="719"/>
      <c r="BM111" s="719"/>
      <c r="BN111" s="719"/>
      <c r="BO111" s="719"/>
      <c r="BP111" s="719"/>
      <c r="BQ111" s="719"/>
      <c r="BR111" s="719"/>
      <c r="BS111" s="952"/>
      <c r="BT111" s="953"/>
      <c r="BU111" s="952"/>
      <c r="BV111" s="948"/>
      <c r="BW111" s="719"/>
      <c r="BX111" s="719"/>
      <c r="BY111" s="719"/>
      <c r="BZ111" s="719"/>
      <c r="CA111" s="719"/>
      <c r="CB111" s="719"/>
      <c r="CC111" s="719"/>
      <c r="CD111" s="719"/>
      <c r="CE111" s="952"/>
      <c r="CF111" s="953"/>
      <c r="CG111" s="952"/>
      <c r="CH111" s="948"/>
      <c r="CI111" s="529"/>
      <c r="CJ111" s="1301"/>
      <c r="CK111" s="555"/>
      <c r="CL111" s="555"/>
      <c r="CM111" s="555"/>
      <c r="CN111" s="555"/>
      <c r="CO111" s="555"/>
      <c r="CP111" s="555"/>
      <c r="CQ111" s="555"/>
      <c r="CR111" s="555"/>
      <c r="CS111" s="555"/>
      <c r="CT111" s="555"/>
      <c r="CU111" s="555"/>
      <c r="CV111" s="555"/>
    </row>
    <row r="112" spans="1:100" s="491" customFormat="1" ht="15" customHeight="1">
      <c r="A112" s="1281"/>
      <c r="B112" s="1281"/>
      <c r="C112" s="1281"/>
      <c r="D112" s="1281"/>
      <c r="E112" s="1281"/>
      <c r="F112" s="1281"/>
      <c r="G112" s="1020"/>
      <c r="H112" s="1020"/>
      <c r="I112" s="1334"/>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6"/>
      <c r="BA112" s="526"/>
      <c r="BB112" s="526"/>
      <c r="BC112" s="526"/>
      <c r="BD112" s="526"/>
      <c r="BE112" s="526"/>
      <c r="BF112" s="526"/>
      <c r="BG112" s="526"/>
      <c r="BH112" s="526"/>
      <c r="BI112" s="526"/>
      <c r="BJ112" s="526"/>
      <c r="BK112" s="526"/>
      <c r="BL112" s="526"/>
      <c r="BM112" s="526"/>
      <c r="BN112" s="526"/>
      <c r="BO112" s="526"/>
      <c r="BP112" s="526"/>
      <c r="BQ112" s="526"/>
      <c r="BR112" s="526"/>
      <c r="BS112" s="526"/>
      <c r="BT112" s="526"/>
      <c r="BU112" s="526"/>
      <c r="BV112" s="526"/>
      <c r="BW112" s="526"/>
      <c r="BX112" s="526"/>
      <c r="BY112" s="526"/>
      <c r="BZ112" s="526"/>
      <c r="CA112" s="526"/>
      <c r="CB112" s="526"/>
      <c r="CC112" s="526"/>
      <c r="CD112" s="526"/>
      <c r="CE112" s="526"/>
      <c r="CF112" s="526"/>
      <c r="CG112" s="526"/>
      <c r="CH112" s="526"/>
      <c r="CI112" s="526"/>
      <c r="CJ112" s="529"/>
      <c r="CK112" s="555"/>
      <c r="CL112" s="555"/>
      <c r="CM112" s="555"/>
      <c r="CN112" s="555"/>
      <c r="CO112" s="555"/>
      <c r="CP112" s="555"/>
      <c r="CQ112" s="555"/>
      <c r="CR112" s="555"/>
      <c r="CS112" s="555"/>
      <c r="CT112" s="555"/>
      <c r="CU112" s="555"/>
      <c r="CV112" s="555"/>
    </row>
    <row r="113" spans="1:100" s="491" customFormat="1" ht="15" customHeight="1">
      <c r="A113" s="1281"/>
      <c r="B113" s="1281"/>
      <c r="C113" s="1281"/>
      <c r="D113" s="1281"/>
      <c r="E113" s="1281"/>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719"/>
      <c r="AN113" s="719"/>
      <c r="AO113" s="719"/>
      <c r="AP113" s="719"/>
      <c r="AQ113" s="719"/>
      <c r="AR113" s="719"/>
      <c r="AS113" s="719"/>
      <c r="AT113" s="719"/>
      <c r="AU113" s="728"/>
      <c r="AV113" s="953"/>
      <c r="AW113" s="952"/>
      <c r="AX113" s="1083"/>
      <c r="AY113" s="719"/>
      <c r="AZ113" s="719"/>
      <c r="BA113" s="719"/>
      <c r="BB113" s="719"/>
      <c r="BC113" s="719"/>
      <c r="BD113" s="719"/>
      <c r="BE113" s="719"/>
      <c r="BF113" s="719"/>
      <c r="BG113" s="728"/>
      <c r="BH113" s="953"/>
      <c r="BI113" s="952"/>
      <c r="BJ113" s="1083"/>
      <c r="BK113" s="719"/>
      <c r="BL113" s="719"/>
      <c r="BM113" s="719"/>
      <c r="BN113" s="719"/>
      <c r="BO113" s="719"/>
      <c r="BP113" s="719"/>
      <c r="BQ113" s="719"/>
      <c r="BR113" s="719"/>
      <c r="BS113" s="728"/>
      <c r="BT113" s="953"/>
      <c r="BU113" s="952"/>
      <c r="BV113" s="1083"/>
      <c r="BW113" s="719"/>
      <c r="BX113" s="719"/>
      <c r="BY113" s="719"/>
      <c r="BZ113" s="719"/>
      <c r="CA113" s="719"/>
      <c r="CB113" s="719"/>
      <c r="CC113" s="719"/>
      <c r="CD113" s="719"/>
      <c r="CE113" s="728"/>
      <c r="CF113" s="953"/>
      <c r="CG113" s="952"/>
      <c r="CH113" s="1083"/>
      <c r="CI113" s="533"/>
      <c r="CJ113" s="529"/>
      <c r="CK113" s="555"/>
      <c r="CL113" s="555"/>
      <c r="CM113" s="555"/>
      <c r="CN113" s="555"/>
      <c r="CO113" s="555"/>
      <c r="CP113" s="555"/>
      <c r="CQ113" s="555"/>
      <c r="CR113" s="555"/>
      <c r="CS113" s="555"/>
      <c r="CT113" s="555"/>
      <c r="CU113" s="555"/>
      <c r="CV113" s="555"/>
    </row>
    <row r="114" spans="1:100" s="491" customFormat="1" ht="14.25" hidden="1">
      <c r="A114" s="1281"/>
      <c r="B114" s="1281"/>
      <c r="C114" s="1281"/>
      <c r="D114" s="1281"/>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948"/>
      <c r="AN114" s="948"/>
      <c r="AO114" s="948"/>
      <c r="AP114" s="948"/>
      <c r="AQ114" s="948"/>
      <c r="AR114" s="948"/>
      <c r="AS114" s="948"/>
      <c r="AT114" s="948"/>
      <c r="AU114" s="948"/>
      <c r="AV114" s="948"/>
      <c r="AW114" s="948"/>
      <c r="AX114" s="948"/>
      <c r="AY114" s="948"/>
      <c r="AZ114" s="948"/>
      <c r="BA114" s="948"/>
      <c r="BB114" s="948"/>
      <c r="BC114" s="948"/>
      <c r="BD114" s="948"/>
      <c r="BE114" s="948"/>
      <c r="BF114" s="948"/>
      <c r="BG114" s="948"/>
      <c r="BH114" s="948"/>
      <c r="BI114" s="948"/>
      <c r="BJ114" s="948"/>
      <c r="BK114" s="948"/>
      <c r="BL114" s="948"/>
      <c r="BM114" s="948"/>
      <c r="BN114" s="948"/>
      <c r="BO114" s="948"/>
      <c r="BP114" s="948"/>
      <c r="BQ114" s="948"/>
      <c r="BR114" s="948"/>
      <c r="BS114" s="948"/>
      <c r="BT114" s="948"/>
      <c r="BU114" s="948"/>
      <c r="BV114" s="948"/>
      <c r="BW114" s="948"/>
      <c r="BX114" s="948"/>
      <c r="BY114" s="948"/>
      <c r="BZ114" s="948"/>
      <c r="CA114" s="948"/>
      <c r="CB114" s="948"/>
      <c r="CC114" s="948"/>
      <c r="CD114" s="948"/>
      <c r="CE114" s="948"/>
      <c r="CF114" s="948"/>
      <c r="CG114" s="948"/>
      <c r="CH114" s="948"/>
      <c r="CI114" s="520"/>
      <c r="CJ114" s="529"/>
      <c r="CK114" s="555"/>
      <c r="CL114" s="555"/>
      <c r="CM114" s="555"/>
      <c r="CN114" s="555"/>
      <c r="CO114" s="555"/>
      <c r="CP114" s="555"/>
      <c r="CQ114" s="555"/>
      <c r="CR114" s="555"/>
      <c r="CS114" s="555"/>
      <c r="CT114" s="555"/>
      <c r="CU114" s="555"/>
      <c r="CV114" s="555"/>
    </row>
    <row r="115" spans="1:100" s="491" customFormat="1" ht="15" customHeight="1">
      <c r="A115" s="1281"/>
      <c r="B115" s="1281"/>
      <c r="C115" s="1281"/>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719"/>
      <c r="AN115" s="719"/>
      <c r="AO115" s="719"/>
      <c r="AP115" s="719"/>
      <c r="AQ115" s="719"/>
      <c r="AR115" s="719"/>
      <c r="AS115" s="719"/>
      <c r="AT115" s="719"/>
      <c r="AU115" s="728"/>
      <c r="AV115" s="953"/>
      <c r="AW115" s="952"/>
      <c r="AX115" s="1082"/>
      <c r="AY115" s="719"/>
      <c r="AZ115" s="719"/>
      <c r="BA115" s="719"/>
      <c r="BB115" s="719"/>
      <c r="BC115" s="719"/>
      <c r="BD115" s="719"/>
      <c r="BE115" s="719"/>
      <c r="BF115" s="719"/>
      <c r="BG115" s="728"/>
      <c r="BH115" s="953"/>
      <c r="BI115" s="952"/>
      <c r="BJ115" s="1082"/>
      <c r="BK115" s="719"/>
      <c r="BL115" s="719"/>
      <c r="BM115" s="719"/>
      <c r="BN115" s="719"/>
      <c r="BO115" s="719"/>
      <c r="BP115" s="719"/>
      <c r="BQ115" s="719"/>
      <c r="BR115" s="719"/>
      <c r="BS115" s="728"/>
      <c r="BT115" s="953"/>
      <c r="BU115" s="952"/>
      <c r="BV115" s="1082"/>
      <c r="BW115" s="719"/>
      <c r="BX115" s="719"/>
      <c r="BY115" s="719"/>
      <c r="BZ115" s="719"/>
      <c r="CA115" s="719"/>
      <c r="CB115" s="719"/>
      <c r="CC115" s="719"/>
      <c r="CD115" s="719"/>
      <c r="CE115" s="728"/>
      <c r="CF115" s="953"/>
      <c r="CG115" s="952"/>
      <c r="CH115" s="1082"/>
      <c r="CI115" s="533"/>
      <c r="CJ115" s="529"/>
      <c r="CK115" s="555"/>
      <c r="CL115" s="555"/>
      <c r="CM115" s="555"/>
      <c r="CN115" s="555"/>
      <c r="CO115" s="555"/>
      <c r="CP115" s="555"/>
      <c r="CQ115" s="555"/>
      <c r="CR115" s="555"/>
      <c r="CS115" s="555"/>
      <c r="CT115" s="555"/>
      <c r="CU115" s="555"/>
      <c r="CV115" s="555"/>
    </row>
    <row r="116" spans="1:100" s="491" customFormat="1" ht="15" customHeight="1">
      <c r="A116" s="1281"/>
      <c r="B116" s="1281"/>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719"/>
      <c r="AN116" s="719"/>
      <c r="AO116" s="719"/>
      <c r="AP116" s="719"/>
      <c r="AQ116" s="719"/>
      <c r="AR116" s="719"/>
      <c r="AS116" s="719"/>
      <c r="AT116" s="719"/>
      <c r="AU116" s="728"/>
      <c r="AV116" s="953"/>
      <c r="AW116" s="952"/>
      <c r="AX116" s="1082"/>
      <c r="AY116" s="719"/>
      <c r="AZ116" s="719"/>
      <c r="BA116" s="719"/>
      <c r="BB116" s="719"/>
      <c r="BC116" s="719"/>
      <c r="BD116" s="719"/>
      <c r="BE116" s="719"/>
      <c r="BF116" s="719"/>
      <c r="BG116" s="728"/>
      <c r="BH116" s="953"/>
      <c r="BI116" s="952"/>
      <c r="BJ116" s="1082"/>
      <c r="BK116" s="719"/>
      <c r="BL116" s="719"/>
      <c r="BM116" s="719"/>
      <c r="BN116" s="719"/>
      <c r="BO116" s="719"/>
      <c r="BP116" s="719"/>
      <c r="BQ116" s="719"/>
      <c r="BR116" s="719"/>
      <c r="BS116" s="728"/>
      <c r="BT116" s="953"/>
      <c r="BU116" s="952"/>
      <c r="BV116" s="1082"/>
      <c r="BW116" s="719"/>
      <c r="BX116" s="719"/>
      <c r="BY116" s="719"/>
      <c r="BZ116" s="719"/>
      <c r="CA116" s="719"/>
      <c r="CB116" s="719"/>
      <c r="CC116" s="719"/>
      <c r="CD116" s="719"/>
      <c r="CE116" s="728"/>
      <c r="CF116" s="953"/>
      <c r="CG116" s="952"/>
      <c r="CH116" s="1082"/>
      <c r="CI116" s="533"/>
      <c r="CJ116" s="529"/>
      <c r="CK116" s="555"/>
      <c r="CL116" s="555"/>
      <c r="CM116" s="555"/>
      <c r="CN116" s="555"/>
      <c r="CO116" s="555"/>
      <c r="CP116" s="555"/>
      <c r="CQ116" s="555"/>
      <c r="CR116" s="555"/>
      <c r="CS116" s="555"/>
      <c r="CT116" s="555"/>
      <c r="CU116" s="555"/>
      <c r="CV116" s="555"/>
    </row>
    <row r="117" spans="1:100" s="491" customFormat="1" ht="15" customHeight="1">
      <c r="A117" s="1281"/>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719"/>
      <c r="AN117" s="719"/>
      <c r="AO117" s="719"/>
      <c r="AP117" s="719"/>
      <c r="AQ117" s="719"/>
      <c r="AR117" s="719"/>
      <c r="AS117" s="719"/>
      <c r="AT117" s="719"/>
      <c r="AU117" s="728"/>
      <c r="AV117" s="953"/>
      <c r="AW117" s="952"/>
      <c r="AX117" s="1082"/>
      <c r="AY117" s="719"/>
      <c r="AZ117" s="719"/>
      <c r="BA117" s="719"/>
      <c r="BB117" s="719"/>
      <c r="BC117" s="719"/>
      <c r="BD117" s="719"/>
      <c r="BE117" s="719"/>
      <c r="BF117" s="719"/>
      <c r="BG117" s="728"/>
      <c r="BH117" s="953"/>
      <c r="BI117" s="952"/>
      <c r="BJ117" s="1082"/>
      <c r="BK117" s="719"/>
      <c r="BL117" s="719"/>
      <c r="BM117" s="719"/>
      <c r="BN117" s="719"/>
      <c r="BO117" s="719"/>
      <c r="BP117" s="719"/>
      <c r="BQ117" s="719"/>
      <c r="BR117" s="719"/>
      <c r="BS117" s="728"/>
      <c r="BT117" s="953"/>
      <c r="BU117" s="952"/>
      <c r="BV117" s="1082"/>
      <c r="BW117" s="719"/>
      <c r="BX117" s="719"/>
      <c r="BY117" s="719"/>
      <c r="BZ117" s="719"/>
      <c r="CA117" s="719"/>
      <c r="CB117" s="719"/>
      <c r="CC117" s="719"/>
      <c r="CD117" s="719"/>
      <c r="CE117" s="728"/>
      <c r="CF117" s="953"/>
      <c r="CG117" s="952"/>
      <c r="CH117" s="1082"/>
      <c r="CI117" s="533"/>
      <c r="CJ117" s="529"/>
      <c r="CK117" s="555"/>
      <c r="CL117" s="555"/>
      <c r="CM117" s="555"/>
      <c r="CN117" s="555"/>
      <c r="CO117" s="555"/>
      <c r="CP117" s="555"/>
      <c r="CQ117" s="555"/>
      <c r="CR117" s="555"/>
      <c r="CS117" s="555"/>
      <c r="CT117" s="555"/>
      <c r="CU117" s="555"/>
      <c r="CV117" s="555"/>
    </row>
    <row r="118" spans="1:100"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719"/>
      <c r="AN118" s="719"/>
      <c r="AO118" s="719"/>
      <c r="AP118" s="719"/>
      <c r="AQ118" s="719"/>
      <c r="AR118" s="719"/>
      <c r="AS118" s="719"/>
      <c r="AT118" s="719"/>
      <c r="AU118" s="728"/>
      <c r="AV118" s="953"/>
      <c r="AW118" s="952"/>
      <c r="AX118" s="1082"/>
      <c r="AY118" s="719"/>
      <c r="AZ118" s="719"/>
      <c r="BA118" s="719"/>
      <c r="BB118" s="719"/>
      <c r="BC118" s="719"/>
      <c r="BD118" s="719"/>
      <c r="BE118" s="719"/>
      <c r="BF118" s="719"/>
      <c r="BG118" s="728"/>
      <c r="BH118" s="953"/>
      <c r="BI118" s="952"/>
      <c r="BJ118" s="1082"/>
      <c r="BK118" s="719"/>
      <c r="BL118" s="719"/>
      <c r="BM118" s="719"/>
      <c r="BN118" s="719"/>
      <c r="BO118" s="719"/>
      <c r="BP118" s="719"/>
      <c r="BQ118" s="719"/>
      <c r="BR118" s="719"/>
      <c r="BS118" s="728"/>
      <c r="BT118" s="953"/>
      <c r="BU118" s="952"/>
      <c r="BV118" s="1082"/>
      <c r="BW118" s="719"/>
      <c r="BX118" s="719"/>
      <c r="BY118" s="719"/>
      <c r="BZ118" s="719"/>
      <c r="CA118" s="719"/>
      <c r="CB118" s="719"/>
      <c r="CC118" s="719"/>
      <c r="CD118" s="719"/>
      <c r="CE118" s="728"/>
      <c r="CF118" s="953"/>
      <c r="CG118" s="952"/>
      <c r="CH118" s="1082"/>
      <c r="CI118" s="533"/>
      <c r="CJ118" s="529"/>
      <c r="CK118" s="555"/>
      <c r="CL118" s="555"/>
      <c r="CM118" s="555"/>
      <c r="CN118" s="555"/>
      <c r="CO118" s="555"/>
      <c r="CP118" s="555"/>
      <c r="CQ118" s="555"/>
      <c r="CR118" s="555"/>
      <c r="CS118" s="555"/>
      <c r="CT118" s="555"/>
      <c r="CU118" s="555"/>
      <c r="CV118" s="555"/>
    </row>
    <row r="119" spans="1:100"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2" t="s">
        <v>83</v>
      </c>
      <c r="AK119" s="1181"/>
      <c r="AL119" s="1182" t="s">
        <v>83</v>
      </c>
      <c r="AM119" s="648"/>
      <c r="AN119" s="648"/>
      <c r="AO119" s="725"/>
      <c r="AP119" s="676"/>
      <c r="AQ119" s="1035"/>
      <c r="AR119" s="676"/>
      <c r="AS119" s="1035"/>
      <c r="AT119" s="731" t="str">
        <f>AU119 &amp; "-" &amp; AW119</f>
        <v>-</v>
      </c>
      <c r="AU119" s="648"/>
      <c r="AV119" s="1182" t="s">
        <v>83</v>
      </c>
      <c r="AW119" s="1181"/>
      <c r="AX119" s="1182" t="s">
        <v>83</v>
      </c>
      <c r="AY119" s="648"/>
      <c r="AZ119" s="648"/>
      <c r="BA119" s="725"/>
      <c r="BB119" s="676"/>
      <c r="BC119" s="1035"/>
      <c r="BD119" s="676"/>
      <c r="BE119" s="1035"/>
      <c r="BF119" s="731" t="str">
        <f>BG119 &amp; "-" &amp; BI119</f>
        <v>-</v>
      </c>
      <c r="BG119" s="648"/>
      <c r="BH119" s="1182" t="s">
        <v>83</v>
      </c>
      <c r="BI119" s="1181"/>
      <c r="BJ119" s="1182" t="s">
        <v>83</v>
      </c>
      <c r="BK119" s="648"/>
      <c r="BL119" s="648"/>
      <c r="BM119" s="725"/>
      <c r="BN119" s="676"/>
      <c r="BO119" s="1035"/>
      <c r="BP119" s="676"/>
      <c r="BQ119" s="1035"/>
      <c r="BR119" s="731" t="str">
        <f>BS119 &amp; "-" &amp; BU119</f>
        <v>-</v>
      </c>
      <c r="BS119" s="648"/>
      <c r="BT119" s="1182" t="s">
        <v>83</v>
      </c>
      <c r="BU119" s="1181"/>
      <c r="BV119" s="1182" t="s">
        <v>83</v>
      </c>
      <c r="BW119" s="648"/>
      <c r="BX119" s="648"/>
      <c r="BY119" s="725"/>
      <c r="BZ119" s="676"/>
      <c r="CA119" s="1035"/>
      <c r="CB119" s="676"/>
      <c r="CC119" s="1035"/>
      <c r="CD119" s="731" t="str">
        <f>CE119 &amp; "-" &amp; CG119</f>
        <v>-</v>
      </c>
      <c r="CE119" s="648"/>
      <c r="CF119" s="1182" t="s">
        <v>83</v>
      </c>
      <c r="CG119" s="1181"/>
      <c r="CH119" s="1182" t="s">
        <v>83</v>
      </c>
      <c r="CI119" s="636"/>
      <c r="CJ119" s="655"/>
      <c r="CK119" s="682" t="str">
        <f>strCheckDate(O119:CI119)</f>
        <v/>
      </c>
      <c r="CL119" s="682"/>
      <c r="CM119" s="682"/>
      <c r="CN119" s="685"/>
      <c r="CO119" s="682"/>
      <c r="CP119" s="682"/>
      <c r="CQ119" s="682"/>
      <c r="CR119" s="682"/>
      <c r="CS119" s="682"/>
      <c r="CT119" s="682"/>
      <c r="CU119" s="682"/>
      <c r="CV119" s="682"/>
    </row>
    <row r="122" spans="1:100" s="34" customFormat="1" ht="17.100000000000001" customHeight="1">
      <c r="G122" s="34" t="s">
        <v>12</v>
      </c>
      <c r="I122" s="34" t="s">
        <v>67</v>
      </c>
      <c r="U122" s="151"/>
    </row>
    <row r="123" spans="1:100" ht="17.100000000000001" customHeight="1">
      <c r="T123" s="116"/>
      <c r="U123" s="40"/>
    </row>
    <row r="124" spans="1:100" s="492" customFormat="1" ht="22.5">
      <c r="A124" s="1281">
        <v>1</v>
      </c>
      <c r="B124" s="887"/>
      <c r="C124" s="887"/>
      <c r="D124" s="887"/>
      <c r="E124" s="888"/>
      <c r="F124" s="889"/>
      <c r="G124" s="889"/>
      <c r="H124" s="889"/>
      <c r="I124" s="890"/>
      <c r="J124" s="885"/>
      <c r="K124" s="892"/>
      <c r="L124" s="561">
        <f>mergeValue(A124)</f>
        <v>1</v>
      </c>
      <c r="M124" s="609" t="s">
        <v>19</v>
      </c>
      <c r="N124" s="548"/>
      <c r="O124" s="1324"/>
      <c r="P124" s="1324"/>
      <c r="Q124" s="1324"/>
      <c r="R124" s="1324"/>
      <c r="S124" s="1324"/>
      <c r="T124" s="1324"/>
      <c r="U124" s="1324"/>
      <c r="V124" s="1324"/>
      <c r="W124" s="1125" t="s">
        <v>717</v>
      </c>
      <c r="X124" s="553"/>
      <c r="Y124" s="553"/>
      <c r="Z124" s="553"/>
      <c r="AA124" s="553"/>
      <c r="AB124" s="553"/>
      <c r="AC124" s="553"/>
      <c r="AD124" s="553"/>
      <c r="AE124" s="553"/>
      <c r="AF124" s="553"/>
      <c r="AG124" s="553"/>
      <c r="AH124" s="553"/>
    </row>
    <row r="125" spans="1:100" s="492" customFormat="1" ht="22.5">
      <c r="A125" s="1281"/>
      <c r="B125" s="1281">
        <v>1</v>
      </c>
      <c r="C125" s="887"/>
      <c r="D125" s="887"/>
      <c r="E125" s="889"/>
      <c r="F125" s="889"/>
      <c r="G125" s="889"/>
      <c r="H125" s="889"/>
      <c r="I125" s="884"/>
      <c r="J125" s="883"/>
      <c r="K125" s="886"/>
      <c r="L125" s="561" t="str">
        <f>mergeValue(A125) &amp;"."&amp; mergeValue(B125)</f>
        <v>1.1</v>
      </c>
      <c r="M125" s="515" t="s">
        <v>15</v>
      </c>
      <c r="N125" s="548"/>
      <c r="O125" s="1324"/>
      <c r="P125" s="1324"/>
      <c r="Q125" s="1324"/>
      <c r="R125" s="1324"/>
      <c r="S125" s="1324"/>
      <c r="T125" s="1324"/>
      <c r="U125" s="1324"/>
      <c r="V125" s="1324"/>
      <c r="W125" s="1125" t="s">
        <v>458</v>
      </c>
      <c r="X125" s="553"/>
      <c r="Y125" s="553"/>
      <c r="Z125" s="553"/>
      <c r="AA125" s="553"/>
      <c r="AB125" s="553"/>
      <c r="AC125" s="553"/>
      <c r="AD125" s="553"/>
      <c r="AE125" s="553"/>
      <c r="AF125" s="553"/>
      <c r="AG125" s="553"/>
      <c r="AH125" s="553"/>
    </row>
    <row r="126" spans="1:100" s="492" customFormat="1" ht="22.5">
      <c r="A126" s="1281"/>
      <c r="B126" s="1281"/>
      <c r="C126" s="1281">
        <v>1</v>
      </c>
      <c r="D126" s="887"/>
      <c r="E126" s="889"/>
      <c r="F126" s="889"/>
      <c r="G126" s="889"/>
      <c r="H126" s="889"/>
      <c r="I126" s="891"/>
      <c r="J126" s="883"/>
      <c r="K126" s="886"/>
      <c r="L126" s="561" t="str">
        <f>mergeValue(A126) &amp;"."&amp; mergeValue(B126)&amp;"."&amp; mergeValue(C126)</f>
        <v>1.1.1</v>
      </c>
      <c r="M126" s="516" t="s">
        <v>7</v>
      </c>
      <c r="N126" s="548"/>
      <c r="O126" s="1324"/>
      <c r="P126" s="1324"/>
      <c r="Q126" s="1324"/>
      <c r="R126" s="1324"/>
      <c r="S126" s="1324"/>
      <c r="T126" s="1324"/>
      <c r="U126" s="1324"/>
      <c r="V126" s="1324"/>
      <c r="W126" s="1125" t="s">
        <v>599</v>
      </c>
      <c r="X126" s="553"/>
      <c r="Y126" s="553"/>
      <c r="Z126" s="553"/>
      <c r="AA126" s="553"/>
      <c r="AB126" s="553"/>
      <c r="AC126" s="553"/>
      <c r="AD126" s="553"/>
      <c r="AE126" s="553"/>
      <c r="AF126" s="553"/>
      <c r="AG126" s="553"/>
      <c r="AH126" s="553"/>
    </row>
    <row r="127" spans="1:100" s="492" customFormat="1" ht="22.5">
      <c r="A127" s="1281"/>
      <c r="B127" s="1281"/>
      <c r="C127" s="1281"/>
      <c r="D127" s="1281">
        <v>1</v>
      </c>
      <c r="E127" s="889"/>
      <c r="F127" s="889"/>
      <c r="G127" s="889"/>
      <c r="H127" s="889"/>
      <c r="I127" s="891"/>
      <c r="J127" s="883"/>
      <c r="K127" s="886"/>
      <c r="L127" s="561" t="str">
        <f>mergeValue(A127) &amp;"."&amp; mergeValue(B127)&amp;"."&amp; mergeValue(C127)&amp;"."&amp; mergeValue(D127)</f>
        <v>1.1.1.1</v>
      </c>
      <c r="M127" s="517" t="s">
        <v>21</v>
      </c>
      <c r="N127" s="548"/>
      <c r="O127" s="1324"/>
      <c r="P127" s="1324"/>
      <c r="Q127" s="1324"/>
      <c r="R127" s="1324"/>
      <c r="S127" s="1324"/>
      <c r="T127" s="1324"/>
      <c r="U127" s="1324"/>
      <c r="V127" s="1324"/>
      <c r="W127" s="1125" t="s">
        <v>600</v>
      </c>
      <c r="X127" s="553"/>
      <c r="Y127" s="553"/>
      <c r="Z127" s="553"/>
      <c r="AA127" s="553"/>
      <c r="AB127" s="553"/>
      <c r="AC127" s="553"/>
      <c r="AD127" s="553"/>
      <c r="AE127" s="553"/>
      <c r="AF127" s="553"/>
      <c r="AG127" s="553"/>
      <c r="AH127" s="553"/>
    </row>
    <row r="128" spans="1:100" s="492" customFormat="1" ht="11.25" hidden="1" customHeight="1">
      <c r="A128" s="1281"/>
      <c r="B128" s="1281"/>
      <c r="C128" s="1281"/>
      <c r="D128" s="1281"/>
      <c r="E128" s="1281">
        <v>1</v>
      </c>
      <c r="F128" s="889"/>
      <c r="G128" s="889"/>
      <c r="H128" s="887">
        <v>1</v>
      </c>
      <c r="I128" s="1281">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1"/>
      <c r="B129" s="1281"/>
      <c r="C129" s="1281"/>
      <c r="D129" s="1281"/>
      <c r="E129" s="1281"/>
      <c r="F129" s="1281">
        <v>1</v>
      </c>
      <c r="G129" s="887"/>
      <c r="H129" s="887"/>
      <c r="I129" s="1281"/>
      <c r="J129" s="1281">
        <v>1</v>
      </c>
      <c r="K129" s="895"/>
      <c r="L129" s="561" t="str">
        <f>mergeValue(A129) &amp;"."&amp; mergeValue(B129)&amp;"."&amp; mergeValue(C129)&amp;"."&amp; mergeValue(D129)&amp;"."&amp;  mergeValue(F129)</f>
        <v>1.1.1.1.1</v>
      </c>
      <c r="M129" s="524" t="s">
        <v>9</v>
      </c>
      <c r="N129" s="549"/>
      <c r="O129" s="1283"/>
      <c r="P129" s="1283"/>
      <c r="Q129" s="1283"/>
      <c r="R129" s="1283"/>
      <c r="S129" s="1283"/>
      <c r="T129" s="1283"/>
      <c r="U129" s="1283"/>
      <c r="V129" s="1283"/>
      <c r="W129" s="1125" t="s">
        <v>719</v>
      </c>
      <c r="X129" s="553"/>
      <c r="Y129" s="557" t="str">
        <f>strCheckUnique(Z129:Z132)</f>
        <v/>
      </c>
      <c r="Z129" s="553"/>
      <c r="AA129" s="557"/>
      <c r="AB129" s="553"/>
      <c r="AC129" s="553"/>
      <c r="AD129" s="553"/>
      <c r="AE129" s="553"/>
      <c r="AF129" s="553"/>
      <c r="AG129" s="553"/>
      <c r="AH129" s="553"/>
    </row>
    <row r="130" spans="1:34" s="492" customFormat="1" ht="99" customHeight="1">
      <c r="A130" s="1281"/>
      <c r="B130" s="1281"/>
      <c r="C130" s="1281"/>
      <c r="D130" s="1281"/>
      <c r="E130" s="1281"/>
      <c r="F130" s="1281"/>
      <c r="G130" s="887">
        <v>1</v>
      </c>
      <c r="H130" s="887"/>
      <c r="I130" s="1281"/>
      <c r="J130" s="1281"/>
      <c r="K130" s="895">
        <v>1</v>
      </c>
      <c r="L130" s="561" t="str">
        <f>mergeValue(A130) &amp;"."&amp; mergeValue(B130)&amp;"."&amp; mergeValue(C130)&amp;"."&amp; mergeValue(D130)&amp;"."&amp; mergeValue(F130)&amp;"."&amp; mergeValue(G130)</f>
        <v>1.1.1.1.1.1</v>
      </c>
      <c r="M130" s="1010"/>
      <c r="N130" s="554"/>
      <c r="O130" s="531"/>
      <c r="P130" s="531"/>
      <c r="Q130" s="1034"/>
      <c r="R130" s="1287"/>
      <c r="S130" s="1289" t="s">
        <v>82</v>
      </c>
      <c r="T130" s="1287"/>
      <c r="U130" s="1289" t="s">
        <v>83</v>
      </c>
      <c r="V130" s="546"/>
      <c r="W130" s="1299" t="s">
        <v>732</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1"/>
      <c r="B131" s="1281"/>
      <c r="C131" s="1281"/>
      <c r="D131" s="1281"/>
      <c r="E131" s="1281"/>
      <c r="F131" s="1281"/>
      <c r="G131" s="887"/>
      <c r="H131" s="887"/>
      <c r="I131" s="1281"/>
      <c r="J131" s="1281"/>
      <c r="K131" s="895"/>
      <c r="L131" s="568"/>
      <c r="M131" s="614"/>
      <c r="N131" s="554"/>
      <c r="O131" s="531"/>
      <c r="P131" s="531"/>
      <c r="Q131" s="552" t="str">
        <f>R130 &amp; "-" &amp; T130</f>
        <v>-</v>
      </c>
      <c r="R131" s="1288"/>
      <c r="S131" s="1289"/>
      <c r="T131" s="1288"/>
      <c r="U131" s="1289"/>
      <c r="V131" s="546"/>
      <c r="W131" s="1300"/>
      <c r="X131" s="553"/>
      <c r="Y131" s="553"/>
      <c r="Z131" s="553"/>
      <c r="AA131" s="553"/>
      <c r="AB131" s="553"/>
      <c r="AC131" s="553"/>
      <c r="AD131" s="553"/>
      <c r="AE131" s="553"/>
      <c r="AF131" s="553"/>
      <c r="AG131" s="553"/>
      <c r="AH131" s="553"/>
    </row>
    <row r="132" spans="1:34" s="491" customFormat="1" ht="15" customHeight="1">
      <c r="A132" s="1281"/>
      <c r="B132" s="1281"/>
      <c r="C132" s="1281"/>
      <c r="D132" s="1281"/>
      <c r="E132" s="1281"/>
      <c r="F132" s="1281"/>
      <c r="G132" s="889"/>
      <c r="H132" s="887"/>
      <c r="I132" s="1281"/>
      <c r="J132" s="1281"/>
      <c r="K132" s="894"/>
      <c r="L132" s="507"/>
      <c r="M132" s="525" t="s">
        <v>24</v>
      </c>
      <c r="N132" s="520"/>
      <c r="O132" s="514"/>
      <c r="P132" s="514"/>
      <c r="Q132" s="514"/>
      <c r="R132" s="541"/>
      <c r="S132" s="533"/>
      <c r="T132" s="532"/>
      <c r="U132" s="520"/>
      <c r="V132" s="529"/>
      <c r="W132" s="1301"/>
      <c r="X132" s="555"/>
      <c r="Y132" s="555"/>
      <c r="Z132" s="555"/>
      <c r="AA132" s="555"/>
      <c r="AB132" s="555"/>
      <c r="AC132" s="555"/>
      <c r="AD132" s="555"/>
      <c r="AE132" s="555"/>
      <c r="AF132" s="555"/>
      <c r="AG132" s="555"/>
      <c r="AH132" s="555"/>
    </row>
    <row r="133" spans="1:34" s="491" customFormat="1" ht="15" customHeight="1">
      <c r="A133" s="1281"/>
      <c r="B133" s="1281"/>
      <c r="C133" s="1281"/>
      <c r="D133" s="1281"/>
      <c r="E133" s="1281"/>
      <c r="F133" s="889"/>
      <c r="G133" s="889"/>
      <c r="H133" s="887"/>
      <c r="I133" s="1281"/>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1"/>
      <c r="B134" s="1281"/>
      <c r="C134" s="1281"/>
      <c r="D134" s="1281"/>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1"/>
      <c r="B135" s="1281"/>
      <c r="C135" s="1281"/>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1"/>
      <c r="B136" s="1281"/>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1"/>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1">
        <v>1</v>
      </c>
      <c r="B142" s="905"/>
      <c r="C142" s="905"/>
      <c r="D142" s="905"/>
      <c r="E142" s="906"/>
      <c r="F142" s="907"/>
      <c r="G142" s="907"/>
      <c r="H142" s="907"/>
      <c r="I142" s="908"/>
      <c r="J142" s="903"/>
      <c r="K142" s="910"/>
      <c r="L142" s="561">
        <f>mergeValue(A142)</f>
        <v>1</v>
      </c>
      <c r="M142" s="609" t="s">
        <v>19</v>
      </c>
      <c r="N142" s="548"/>
      <c r="O142" s="1324"/>
      <c r="P142" s="1324"/>
      <c r="Q142" s="1324"/>
      <c r="R142" s="1324"/>
      <c r="S142" s="1324"/>
      <c r="T142" s="1324"/>
      <c r="U142" s="1324"/>
      <c r="V142" s="1324"/>
      <c r="W142" s="1125" t="s">
        <v>717</v>
      </c>
      <c r="X142" s="553"/>
      <c r="Y142" s="553"/>
      <c r="Z142" s="553"/>
      <c r="AA142" s="553"/>
      <c r="AB142" s="553"/>
      <c r="AC142" s="553"/>
      <c r="AD142" s="553"/>
      <c r="AE142" s="553"/>
      <c r="AF142" s="553"/>
      <c r="AG142" s="553"/>
      <c r="AH142" s="553"/>
    </row>
    <row r="143" spans="1:34" s="492" customFormat="1" ht="22.5">
      <c r="A143" s="1281"/>
      <c r="B143" s="1281">
        <v>1</v>
      </c>
      <c r="C143" s="905"/>
      <c r="D143" s="905"/>
      <c r="E143" s="907"/>
      <c r="F143" s="907"/>
      <c r="G143" s="907"/>
      <c r="H143" s="907"/>
      <c r="I143" s="902"/>
      <c r="J143" s="901"/>
      <c r="K143" s="904"/>
      <c r="L143" s="561" t="str">
        <f>mergeValue(A143) &amp;"."&amp; mergeValue(B143)</f>
        <v>1.1</v>
      </c>
      <c r="M143" s="515" t="s">
        <v>15</v>
      </c>
      <c r="N143" s="548"/>
      <c r="O143" s="1324"/>
      <c r="P143" s="1324"/>
      <c r="Q143" s="1324"/>
      <c r="R143" s="1324"/>
      <c r="S143" s="1324"/>
      <c r="T143" s="1324"/>
      <c r="U143" s="1324"/>
      <c r="V143" s="1324"/>
      <c r="W143" s="1125" t="s">
        <v>458</v>
      </c>
      <c r="X143" s="553"/>
      <c r="Y143" s="553"/>
      <c r="Z143" s="553"/>
      <c r="AA143" s="553"/>
      <c r="AB143" s="553"/>
      <c r="AC143" s="553"/>
      <c r="AD143" s="553"/>
      <c r="AE143" s="553"/>
      <c r="AF143" s="553"/>
      <c r="AG143" s="553"/>
      <c r="AH143" s="553"/>
    </row>
    <row r="144" spans="1:34" s="492" customFormat="1" ht="22.5">
      <c r="A144" s="1281"/>
      <c r="B144" s="1281"/>
      <c r="C144" s="1281">
        <v>1</v>
      </c>
      <c r="D144" s="905"/>
      <c r="E144" s="907"/>
      <c r="F144" s="907"/>
      <c r="G144" s="907"/>
      <c r="H144" s="907"/>
      <c r="I144" s="909"/>
      <c r="J144" s="901"/>
      <c r="K144" s="904"/>
      <c r="L144" s="561" t="str">
        <f>mergeValue(A144) &amp;"."&amp; mergeValue(B144)&amp;"."&amp; mergeValue(C144)</f>
        <v>1.1.1</v>
      </c>
      <c r="M144" s="516" t="s">
        <v>7</v>
      </c>
      <c r="N144" s="548"/>
      <c r="O144" s="1324"/>
      <c r="P144" s="1324"/>
      <c r="Q144" s="1324"/>
      <c r="R144" s="1324"/>
      <c r="S144" s="1324"/>
      <c r="T144" s="1324"/>
      <c r="U144" s="1324"/>
      <c r="V144" s="1324"/>
      <c r="W144" s="1125" t="s">
        <v>599</v>
      </c>
      <c r="X144" s="553"/>
      <c r="Y144" s="553"/>
      <c r="Z144" s="553"/>
      <c r="AA144" s="553"/>
      <c r="AB144" s="553"/>
      <c r="AC144" s="553"/>
      <c r="AD144" s="553"/>
      <c r="AE144" s="553"/>
      <c r="AF144" s="553"/>
      <c r="AG144" s="553"/>
      <c r="AH144" s="553"/>
    </row>
    <row r="145" spans="1:35" s="492" customFormat="1" ht="22.5">
      <c r="A145" s="1281"/>
      <c r="B145" s="1281"/>
      <c r="C145" s="1281"/>
      <c r="D145" s="1281">
        <v>1</v>
      </c>
      <c r="E145" s="907"/>
      <c r="F145" s="907"/>
      <c r="G145" s="907"/>
      <c r="H145" s="907"/>
      <c r="I145" s="909"/>
      <c r="J145" s="901"/>
      <c r="K145" s="904"/>
      <c r="L145" s="561" t="str">
        <f>mergeValue(A145) &amp;"."&amp; mergeValue(B145)&amp;"."&amp; mergeValue(C145)&amp;"."&amp; mergeValue(D145)</f>
        <v>1.1.1.1</v>
      </c>
      <c r="M145" s="517" t="s">
        <v>21</v>
      </c>
      <c r="N145" s="548"/>
      <c r="O145" s="1324"/>
      <c r="P145" s="1324"/>
      <c r="Q145" s="1324"/>
      <c r="R145" s="1324"/>
      <c r="S145" s="1324"/>
      <c r="T145" s="1324"/>
      <c r="U145" s="1324"/>
      <c r="V145" s="1324"/>
      <c r="W145" s="1125" t="s">
        <v>600</v>
      </c>
      <c r="X145" s="553"/>
      <c r="Y145" s="553"/>
      <c r="Z145" s="553"/>
      <c r="AA145" s="553"/>
      <c r="AB145" s="553"/>
      <c r="AC145" s="553"/>
      <c r="AD145" s="553"/>
      <c r="AE145" s="553"/>
      <c r="AF145" s="553"/>
      <c r="AG145" s="553"/>
      <c r="AH145" s="553"/>
    </row>
    <row r="146" spans="1:35" s="492" customFormat="1" ht="11.25" hidden="1" customHeight="1">
      <c r="A146" s="1281"/>
      <c r="B146" s="1281"/>
      <c r="C146" s="1281"/>
      <c r="D146" s="1281"/>
      <c r="E146" s="1281">
        <v>1</v>
      </c>
      <c r="F146" s="907"/>
      <c r="G146" s="907"/>
      <c r="H146" s="905">
        <v>1</v>
      </c>
      <c r="I146" s="1281">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1"/>
      <c r="B147" s="1281"/>
      <c r="C147" s="1281"/>
      <c r="D147" s="1281"/>
      <c r="E147" s="1281"/>
      <c r="F147" s="1281">
        <v>1</v>
      </c>
      <c r="G147" s="905"/>
      <c r="H147" s="905"/>
      <c r="I147" s="1281"/>
      <c r="J147" s="1281">
        <v>1</v>
      </c>
      <c r="K147" s="913"/>
      <c r="L147" s="561" t="str">
        <f>mergeValue(A147) &amp;"."&amp; mergeValue(B147)&amp;"."&amp; mergeValue(C147)&amp;"."&amp; mergeValue(D147)&amp;"."&amp;  mergeValue(F147)</f>
        <v>1.1.1.1.1</v>
      </c>
      <c r="M147" s="524" t="s">
        <v>9</v>
      </c>
      <c r="N147" s="549"/>
      <c r="O147" s="1283"/>
      <c r="P147" s="1283"/>
      <c r="Q147" s="1283"/>
      <c r="R147" s="1283"/>
      <c r="S147" s="1283"/>
      <c r="T147" s="1283"/>
      <c r="U147" s="1283"/>
      <c r="V147" s="1283"/>
      <c r="W147" s="1125" t="s">
        <v>719</v>
      </c>
      <c r="X147" s="553"/>
      <c r="Y147" s="557" t="str">
        <f>strCheckUnique(Z147:Z150)</f>
        <v/>
      </c>
      <c r="Z147" s="553"/>
      <c r="AA147" s="557"/>
      <c r="AB147" s="553"/>
      <c r="AC147" s="553"/>
      <c r="AD147" s="553"/>
      <c r="AE147" s="553"/>
      <c r="AF147" s="553"/>
      <c r="AG147" s="553"/>
      <c r="AH147" s="553"/>
    </row>
    <row r="148" spans="1:35" s="492" customFormat="1" ht="99" customHeight="1">
      <c r="A148" s="1281"/>
      <c r="B148" s="1281"/>
      <c r="C148" s="1281"/>
      <c r="D148" s="1281"/>
      <c r="E148" s="1281"/>
      <c r="F148" s="1281"/>
      <c r="G148" s="905">
        <v>1</v>
      </c>
      <c r="H148" s="905"/>
      <c r="I148" s="1281"/>
      <c r="J148" s="1281"/>
      <c r="K148" s="913">
        <v>1</v>
      </c>
      <c r="L148" s="561" t="str">
        <f>mergeValue(A148) &amp;"."&amp; mergeValue(B148)&amp;"."&amp; mergeValue(C148)&amp;"."&amp; mergeValue(D148)&amp;"."&amp; mergeValue(F148)&amp;"."&amp; mergeValue(G148)</f>
        <v>1.1.1.1.1.1</v>
      </c>
      <c r="M148" s="1010"/>
      <c r="N148" s="554"/>
      <c r="O148" s="531"/>
      <c r="P148" s="531"/>
      <c r="Q148" s="1034"/>
      <c r="R148" s="1287"/>
      <c r="S148" s="1289" t="s">
        <v>82</v>
      </c>
      <c r="T148" s="1287"/>
      <c r="U148" s="1289" t="s">
        <v>83</v>
      </c>
      <c r="V148" s="546"/>
      <c r="W148" s="1299" t="s">
        <v>732</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1"/>
      <c r="B149" s="1281"/>
      <c r="C149" s="1281"/>
      <c r="D149" s="1281"/>
      <c r="E149" s="1281"/>
      <c r="F149" s="1281"/>
      <c r="G149" s="905"/>
      <c r="H149" s="905"/>
      <c r="I149" s="1281"/>
      <c r="J149" s="1281"/>
      <c r="K149" s="913"/>
      <c r="L149" s="568"/>
      <c r="M149" s="614"/>
      <c r="N149" s="554"/>
      <c r="O149" s="531"/>
      <c r="P149" s="531"/>
      <c r="Q149" s="552" t="str">
        <f>R148 &amp; "-" &amp; T148</f>
        <v>-</v>
      </c>
      <c r="R149" s="1288"/>
      <c r="S149" s="1289"/>
      <c r="T149" s="1288"/>
      <c r="U149" s="1289"/>
      <c r="V149" s="546"/>
      <c r="W149" s="1300"/>
      <c r="X149" s="553"/>
      <c r="Y149" s="553"/>
      <c r="Z149" s="553"/>
      <c r="AA149" s="553"/>
      <c r="AB149" s="553"/>
      <c r="AC149" s="553"/>
      <c r="AD149" s="553"/>
      <c r="AE149" s="553"/>
      <c r="AF149" s="553"/>
      <c r="AG149" s="553"/>
      <c r="AH149" s="553"/>
    </row>
    <row r="150" spans="1:35" s="491" customFormat="1" ht="15" customHeight="1">
      <c r="A150" s="1281"/>
      <c r="B150" s="1281"/>
      <c r="C150" s="1281"/>
      <c r="D150" s="1281"/>
      <c r="E150" s="1281"/>
      <c r="F150" s="1281"/>
      <c r="G150" s="907"/>
      <c r="H150" s="905"/>
      <c r="I150" s="1281"/>
      <c r="J150" s="1281"/>
      <c r="K150" s="912"/>
      <c r="L150" s="507"/>
      <c r="M150" s="525" t="s">
        <v>24</v>
      </c>
      <c r="N150" s="520"/>
      <c r="O150" s="514"/>
      <c r="P150" s="514"/>
      <c r="Q150" s="514"/>
      <c r="R150" s="541"/>
      <c r="S150" s="533"/>
      <c r="T150" s="532"/>
      <c r="U150" s="520"/>
      <c r="V150" s="529"/>
      <c r="W150" s="1301"/>
      <c r="X150" s="555"/>
      <c r="Y150" s="555"/>
      <c r="Z150" s="555"/>
      <c r="AA150" s="555"/>
      <c r="AB150" s="555"/>
      <c r="AC150" s="555"/>
      <c r="AD150" s="555"/>
      <c r="AE150" s="555"/>
      <c r="AF150" s="555"/>
      <c r="AG150" s="555"/>
      <c r="AH150" s="555"/>
    </row>
    <row r="151" spans="1:35" s="491" customFormat="1" ht="15" customHeight="1">
      <c r="A151" s="1281"/>
      <c r="B151" s="1281"/>
      <c r="C151" s="1281"/>
      <c r="D151" s="1281"/>
      <c r="E151" s="1281"/>
      <c r="F151" s="907"/>
      <c r="G151" s="907"/>
      <c r="H151" s="905"/>
      <c r="I151" s="1281"/>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1"/>
      <c r="B152" s="1281"/>
      <c r="C152" s="1281"/>
      <c r="D152" s="1281"/>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1"/>
      <c r="B153" s="1281"/>
      <c r="C153" s="1281"/>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1"/>
      <c r="B154" s="1281"/>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1"/>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1">
        <v>1</v>
      </c>
      <c r="B160" s="848"/>
      <c r="C160" s="848"/>
      <c r="D160" s="848"/>
      <c r="E160" s="849"/>
      <c r="F160" s="850"/>
      <c r="G160" s="850"/>
      <c r="H160" s="850"/>
      <c r="I160" s="851"/>
      <c r="J160" s="846"/>
      <c r="K160" s="853"/>
      <c r="L160" s="561">
        <f>mergeValue(A160)</f>
        <v>1</v>
      </c>
      <c r="M160" s="609" t="s">
        <v>19</v>
      </c>
      <c r="N160" s="548"/>
      <c r="O160" s="1378"/>
      <c r="P160" s="1379"/>
      <c r="Q160" s="1379"/>
      <c r="R160" s="1379"/>
      <c r="S160" s="1379"/>
      <c r="T160" s="1379"/>
      <c r="U160" s="1379"/>
      <c r="V160" s="1380"/>
      <c r="W160" s="1125" t="s">
        <v>717</v>
      </c>
      <c r="X160" s="553"/>
      <c r="Y160" s="553"/>
      <c r="Z160" s="553"/>
      <c r="AA160" s="553"/>
      <c r="AB160" s="553"/>
      <c r="AC160" s="553"/>
      <c r="AD160" s="553"/>
      <c r="AE160" s="553"/>
      <c r="AF160" s="553"/>
      <c r="AG160" s="553"/>
    </row>
    <row r="161" spans="1:33" s="492" customFormat="1" ht="22.5">
      <c r="A161" s="1281"/>
      <c r="B161" s="1281">
        <v>1</v>
      </c>
      <c r="C161" s="848"/>
      <c r="D161" s="848"/>
      <c r="E161" s="850"/>
      <c r="F161" s="850"/>
      <c r="G161" s="850"/>
      <c r="H161" s="850"/>
      <c r="I161" s="845"/>
      <c r="J161" s="844"/>
      <c r="K161" s="847"/>
      <c r="L161" s="561" t="str">
        <f>mergeValue(A161) &amp;"."&amp; mergeValue(B161)</f>
        <v>1.1</v>
      </c>
      <c r="M161" s="515" t="s">
        <v>15</v>
      </c>
      <c r="N161" s="548"/>
      <c r="O161" s="1378"/>
      <c r="P161" s="1379"/>
      <c r="Q161" s="1379"/>
      <c r="R161" s="1379"/>
      <c r="S161" s="1379"/>
      <c r="T161" s="1379"/>
      <c r="U161" s="1379"/>
      <c r="V161" s="1380"/>
      <c r="W161" s="1125" t="s">
        <v>458</v>
      </c>
      <c r="X161" s="553"/>
      <c r="Y161" s="553"/>
      <c r="Z161" s="553"/>
      <c r="AA161" s="553"/>
      <c r="AB161" s="553"/>
      <c r="AC161" s="553"/>
      <c r="AD161" s="553"/>
      <c r="AE161" s="553"/>
      <c r="AF161" s="553"/>
      <c r="AG161" s="553"/>
    </row>
    <row r="162" spans="1:33" s="492" customFormat="1" ht="22.5">
      <c r="A162" s="1281"/>
      <c r="B162" s="1281"/>
      <c r="C162" s="1281">
        <v>1</v>
      </c>
      <c r="D162" s="848"/>
      <c r="E162" s="850"/>
      <c r="F162" s="850"/>
      <c r="G162" s="850"/>
      <c r="H162" s="850"/>
      <c r="I162" s="852"/>
      <c r="J162" s="844"/>
      <c r="K162" s="847"/>
      <c r="L162" s="561" t="str">
        <f>mergeValue(A162) &amp;"."&amp; mergeValue(B162)&amp;"."&amp; mergeValue(C162)</f>
        <v>1.1.1</v>
      </c>
      <c r="M162" s="516" t="s">
        <v>7</v>
      </c>
      <c r="N162" s="548"/>
      <c r="O162" s="1378"/>
      <c r="P162" s="1379"/>
      <c r="Q162" s="1379"/>
      <c r="R162" s="1379"/>
      <c r="S162" s="1379"/>
      <c r="T162" s="1379"/>
      <c r="U162" s="1379"/>
      <c r="V162" s="1380"/>
      <c r="W162" s="1125" t="s">
        <v>599</v>
      </c>
      <c r="X162" s="553"/>
      <c r="Y162" s="553"/>
      <c r="Z162" s="553"/>
      <c r="AA162" s="553"/>
      <c r="AB162" s="553"/>
      <c r="AC162" s="553"/>
      <c r="AD162" s="553"/>
      <c r="AE162" s="553"/>
      <c r="AF162" s="553"/>
      <c r="AG162" s="553"/>
    </row>
    <row r="163" spans="1:33" s="492" customFormat="1" ht="22.5">
      <c r="A163" s="1281"/>
      <c r="B163" s="1281"/>
      <c r="C163" s="1281"/>
      <c r="D163" s="1281">
        <v>1</v>
      </c>
      <c r="E163" s="850"/>
      <c r="F163" s="850"/>
      <c r="G163" s="850"/>
      <c r="H163" s="850"/>
      <c r="I163" s="852"/>
      <c r="J163" s="844"/>
      <c r="K163" s="847"/>
      <c r="L163" s="561" t="str">
        <f>mergeValue(A163) &amp;"."&amp; mergeValue(B163)&amp;"."&amp; mergeValue(C163)&amp;"."&amp; mergeValue(D163)</f>
        <v>1.1.1.1</v>
      </c>
      <c r="M163" s="517" t="s">
        <v>21</v>
      </c>
      <c r="N163" s="548"/>
      <c r="O163" s="1378"/>
      <c r="P163" s="1379"/>
      <c r="Q163" s="1379"/>
      <c r="R163" s="1379"/>
      <c r="S163" s="1379"/>
      <c r="T163" s="1379"/>
      <c r="U163" s="1379"/>
      <c r="V163" s="1380"/>
      <c r="W163" s="1125" t="s">
        <v>600</v>
      </c>
      <c r="X163" s="553"/>
      <c r="Y163" s="553"/>
      <c r="Z163" s="553"/>
      <c r="AA163" s="553"/>
      <c r="AB163" s="553"/>
      <c r="AC163" s="553"/>
      <c r="AD163" s="553"/>
      <c r="AE163" s="553"/>
      <c r="AF163" s="553"/>
      <c r="AG163" s="553"/>
    </row>
    <row r="164" spans="1:33" s="492" customFormat="1" ht="78.75">
      <c r="A164" s="1281"/>
      <c r="B164" s="1281"/>
      <c r="C164" s="1281"/>
      <c r="D164" s="1281"/>
      <c r="E164" s="1281">
        <v>1</v>
      </c>
      <c r="F164" s="850"/>
      <c r="G164" s="850"/>
      <c r="H164" s="848">
        <v>1</v>
      </c>
      <c r="I164" s="1281">
        <v>1</v>
      </c>
      <c r="J164" s="850"/>
      <c r="K164" s="855"/>
      <c r="L164" s="561" t="str">
        <f>mergeValue(A164) &amp;"."&amp; mergeValue(B164)&amp;"."&amp; mergeValue(C164)&amp;"."&amp; mergeValue(D164)&amp;"."&amp; mergeValue(E164)</f>
        <v>1.1.1.1.1</v>
      </c>
      <c r="M164" s="523" t="s">
        <v>8</v>
      </c>
      <c r="N164" s="549"/>
      <c r="O164" s="1284"/>
      <c r="P164" s="1285"/>
      <c r="Q164" s="1285"/>
      <c r="R164" s="1285"/>
      <c r="S164" s="1285"/>
      <c r="T164" s="1285"/>
      <c r="U164" s="1285"/>
      <c r="V164" s="1286"/>
      <c r="W164" s="1125" t="s">
        <v>718</v>
      </c>
      <c r="X164" s="553"/>
      <c r="Y164" s="553"/>
      <c r="Z164" s="553"/>
      <c r="AA164" s="553"/>
      <c r="AB164" s="553"/>
      <c r="AC164" s="553"/>
      <c r="AD164" s="553"/>
      <c r="AE164" s="553"/>
      <c r="AF164" s="553"/>
      <c r="AG164" s="553"/>
    </row>
    <row r="165" spans="1:33" s="492" customFormat="1" ht="33.75">
      <c r="A165" s="1281"/>
      <c r="B165" s="1281"/>
      <c r="C165" s="1281"/>
      <c r="D165" s="1281"/>
      <c r="E165" s="1281"/>
      <c r="F165" s="1281">
        <v>1</v>
      </c>
      <c r="G165" s="848"/>
      <c r="H165" s="848"/>
      <c r="I165" s="1281"/>
      <c r="J165" s="1281">
        <v>1</v>
      </c>
      <c r="K165" s="856"/>
      <c r="L165" s="561" t="str">
        <f>mergeValue(A165) &amp;"."&amp; mergeValue(B165)&amp;"."&amp; mergeValue(C165)&amp;"."&amp; mergeValue(D165)&amp;"."&amp; mergeValue(E165)&amp;"."&amp; mergeValue(F165)</f>
        <v>1.1.1.1.1.1</v>
      </c>
      <c r="M165" s="524" t="s">
        <v>9</v>
      </c>
      <c r="N165" s="549"/>
      <c r="O165" s="1284"/>
      <c r="P165" s="1285"/>
      <c r="Q165" s="1285"/>
      <c r="R165" s="1285"/>
      <c r="S165" s="1285"/>
      <c r="T165" s="1285"/>
      <c r="U165" s="1285"/>
      <c r="V165" s="1286"/>
      <c r="W165" s="1125" t="s">
        <v>719</v>
      </c>
      <c r="X165" s="553"/>
      <c r="Y165" s="557" t="str">
        <f>strCheckUnique(Z165:Z168)</f>
        <v/>
      </c>
      <c r="Z165" s="553"/>
      <c r="AA165" s="557" t="str">
        <f>IF(O165="","",O165 &amp; ":_")</f>
        <v/>
      </c>
      <c r="AB165" s="553"/>
      <c r="AC165" s="553"/>
      <c r="AD165" s="553"/>
      <c r="AE165" s="553"/>
      <c r="AF165" s="553"/>
      <c r="AG165" s="553"/>
    </row>
    <row r="166" spans="1:33" s="492" customFormat="1" ht="122.1" customHeight="1">
      <c r="A166" s="1281"/>
      <c r="B166" s="1281"/>
      <c r="C166" s="1281"/>
      <c r="D166" s="1281"/>
      <c r="E166" s="1281"/>
      <c r="F166" s="1281"/>
      <c r="G166" s="848">
        <v>1</v>
      </c>
      <c r="H166" s="848"/>
      <c r="I166" s="1281"/>
      <c r="J166" s="1281"/>
      <c r="K166" s="856">
        <v>1</v>
      </c>
      <c r="L166" s="561" t="str">
        <f>mergeValue(A166) &amp;"."&amp; mergeValue(B166)&amp;"."&amp; mergeValue(C166)&amp;"."&amp; mergeValue(D166)&amp;"."&amp; mergeValue(E166)&amp;"."&amp; mergeValue(F166)&amp;"."&amp; mergeValue(G166)</f>
        <v>1.1.1.1.1.1.1</v>
      </c>
      <c r="M166" s="1010"/>
      <c r="N166" s="554"/>
      <c r="O166" s="1019"/>
      <c r="P166" s="531"/>
      <c r="Q166" s="531"/>
      <c r="R166" s="1287"/>
      <c r="S166" s="1289" t="s">
        <v>82</v>
      </c>
      <c r="T166" s="1287"/>
      <c r="U166" s="1289" t="s">
        <v>82</v>
      </c>
      <c r="V166" s="546"/>
      <c r="W166" s="1299" t="s">
        <v>720</v>
      </c>
      <c r="X166" s="553" t="str">
        <f>strCheckDate(O167:V167)</f>
        <v/>
      </c>
      <c r="Y166" s="557"/>
      <c r="Z166" s="557" t="str">
        <f>IF(M166="","",M166 )</f>
        <v/>
      </c>
      <c r="AA166" s="557"/>
      <c r="AB166" s="557"/>
      <c r="AC166" s="557"/>
      <c r="AD166" s="553"/>
      <c r="AE166" s="553"/>
      <c r="AF166" s="553"/>
      <c r="AG166" s="553"/>
    </row>
    <row r="167" spans="1:33" s="492" customFormat="1" ht="11.25" hidden="1" customHeight="1">
      <c r="A167" s="1281"/>
      <c r="B167" s="1281"/>
      <c r="C167" s="1281"/>
      <c r="D167" s="1281"/>
      <c r="E167" s="1281"/>
      <c r="F167" s="1281"/>
      <c r="G167" s="848"/>
      <c r="H167" s="848"/>
      <c r="I167" s="1281"/>
      <c r="J167" s="1281"/>
      <c r="K167" s="856"/>
      <c r="L167" s="568"/>
      <c r="M167" s="614"/>
      <c r="N167" s="554"/>
      <c r="O167" s="552"/>
      <c r="P167" s="531"/>
      <c r="Q167" s="552" t="str">
        <f>R166 &amp; "-" &amp; T166</f>
        <v>-</v>
      </c>
      <c r="R167" s="1288"/>
      <c r="S167" s="1289"/>
      <c r="T167" s="1288"/>
      <c r="U167" s="1289"/>
      <c r="V167" s="546"/>
      <c r="W167" s="1300"/>
      <c r="X167" s="553"/>
      <c r="Y167" s="553"/>
      <c r="Z167" s="553"/>
      <c r="AA167" s="553"/>
      <c r="AB167" s="553"/>
      <c r="AC167" s="553"/>
      <c r="AD167" s="553"/>
      <c r="AE167" s="553"/>
      <c r="AF167" s="553"/>
      <c r="AG167" s="553"/>
    </row>
    <row r="168" spans="1:33" s="491" customFormat="1" ht="15" customHeight="1">
      <c r="A168" s="1281"/>
      <c r="B168" s="1281"/>
      <c r="C168" s="1281"/>
      <c r="D168" s="1281"/>
      <c r="E168" s="1281"/>
      <c r="F168" s="1281"/>
      <c r="G168" s="850"/>
      <c r="H168" s="848"/>
      <c r="I168" s="1281"/>
      <c r="J168" s="1281"/>
      <c r="K168" s="855"/>
      <c r="L168" s="507"/>
      <c r="M168" s="526" t="s">
        <v>24</v>
      </c>
      <c r="N168" s="520"/>
      <c r="O168" s="514"/>
      <c r="P168" s="514"/>
      <c r="Q168" s="514"/>
      <c r="R168" s="541"/>
      <c r="S168" s="533"/>
      <c r="T168" s="532"/>
      <c r="U168" s="520"/>
      <c r="V168" s="529"/>
      <c r="W168" s="1301"/>
      <c r="X168" s="555"/>
      <c r="Y168" s="555"/>
      <c r="Z168" s="555"/>
      <c r="AA168" s="555"/>
      <c r="AB168" s="555"/>
      <c r="AC168" s="555"/>
      <c r="AD168" s="555"/>
      <c r="AE168" s="555"/>
      <c r="AF168" s="555"/>
      <c r="AG168" s="555"/>
    </row>
    <row r="169" spans="1:33" s="491" customFormat="1" ht="15" customHeight="1">
      <c r="A169" s="1281"/>
      <c r="B169" s="1281"/>
      <c r="C169" s="1281"/>
      <c r="D169" s="1281"/>
      <c r="E169" s="1281"/>
      <c r="F169" s="850"/>
      <c r="G169" s="850"/>
      <c r="H169" s="848"/>
      <c r="I169" s="1281"/>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1"/>
      <c r="B170" s="1281"/>
      <c r="C170" s="1281"/>
      <c r="D170" s="1281"/>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1"/>
      <c r="B171" s="1281"/>
      <c r="C171" s="1281"/>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1"/>
      <c r="B172" s="1281"/>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1"/>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1">
        <v>1</v>
      </c>
      <c r="B178" s="927"/>
      <c r="C178" s="927"/>
      <c r="D178" s="927"/>
      <c r="E178" s="927"/>
      <c r="F178" s="927"/>
      <c r="G178" s="928"/>
      <c r="H178" s="928"/>
      <c r="I178" s="930"/>
      <c r="J178" s="922"/>
      <c r="K178" s="922"/>
      <c r="L178" s="687">
        <f>mergeValue(A178)</f>
        <v>1</v>
      </c>
      <c r="M178" s="609" t="s">
        <v>19</v>
      </c>
      <c r="N178" s="680"/>
      <c r="O178" s="1378"/>
      <c r="P178" s="1379"/>
      <c r="Q178" s="1379"/>
      <c r="R178" s="1379"/>
      <c r="S178" s="1379"/>
      <c r="T178" s="1379"/>
      <c r="U178" s="1379"/>
      <c r="V178" s="1379"/>
      <c r="W178" s="1380"/>
      <c r="X178" s="1093" t="s">
        <v>717</v>
      </c>
      <c r="Y178" s="682"/>
      <c r="Z178" s="682"/>
      <c r="AA178" s="682"/>
      <c r="AB178" s="682"/>
      <c r="AC178" s="682"/>
      <c r="AD178" s="682"/>
      <c r="AE178" s="682"/>
      <c r="AF178" s="682"/>
      <c r="AG178" s="682"/>
    </row>
    <row r="179" spans="1:47" s="650" customFormat="1" ht="22.5">
      <c r="A179" s="1281"/>
      <c r="B179" s="1281">
        <v>1</v>
      </c>
      <c r="C179" s="927"/>
      <c r="D179" s="927"/>
      <c r="E179" s="927"/>
      <c r="F179" s="927"/>
      <c r="G179" s="932"/>
      <c r="H179" s="929"/>
      <c r="I179" s="934"/>
      <c r="J179" s="919"/>
      <c r="K179" s="918"/>
      <c r="L179" s="687" t="str">
        <f>mergeValue(A179) &amp;"."&amp; mergeValue(B179)</f>
        <v>1.1</v>
      </c>
      <c r="M179" s="657" t="s">
        <v>15</v>
      </c>
      <c r="N179" s="680"/>
      <c r="O179" s="1378"/>
      <c r="P179" s="1379"/>
      <c r="Q179" s="1379"/>
      <c r="R179" s="1379"/>
      <c r="S179" s="1379"/>
      <c r="T179" s="1379"/>
      <c r="U179" s="1379"/>
      <c r="V179" s="1379"/>
      <c r="W179" s="1380"/>
      <c r="X179" s="1093" t="s">
        <v>458</v>
      </c>
      <c r="Y179" s="682"/>
      <c r="Z179" s="682"/>
      <c r="AA179" s="682"/>
      <c r="AB179" s="682"/>
      <c r="AC179" s="682"/>
      <c r="AD179" s="682"/>
      <c r="AE179" s="682"/>
      <c r="AF179" s="682"/>
      <c r="AG179" s="682"/>
    </row>
    <row r="180" spans="1:47" s="650" customFormat="1" ht="22.5">
      <c r="A180" s="1281"/>
      <c r="B180" s="1281"/>
      <c r="C180" s="1281">
        <v>1</v>
      </c>
      <c r="D180" s="927"/>
      <c r="E180" s="927"/>
      <c r="F180" s="927"/>
      <c r="G180" s="932"/>
      <c r="H180" s="929"/>
      <c r="I180" s="935"/>
      <c r="J180" s="919"/>
      <c r="K180" s="918"/>
      <c r="L180" s="687" t="str">
        <f>mergeValue(A180) &amp;"."&amp; mergeValue(B180)&amp;"."&amp; mergeValue(C180)</f>
        <v>1.1.1</v>
      </c>
      <c r="M180" s="658" t="s">
        <v>7</v>
      </c>
      <c r="N180" s="680"/>
      <c r="O180" s="1378"/>
      <c r="P180" s="1379"/>
      <c r="Q180" s="1379"/>
      <c r="R180" s="1379"/>
      <c r="S180" s="1379"/>
      <c r="T180" s="1379"/>
      <c r="U180" s="1379"/>
      <c r="V180" s="1379"/>
      <c r="W180" s="1380"/>
      <c r="X180" s="1093" t="s">
        <v>599</v>
      </c>
      <c r="Y180" s="682"/>
      <c r="Z180" s="682"/>
      <c r="AA180" s="682"/>
      <c r="AB180" s="682"/>
      <c r="AC180" s="682"/>
      <c r="AD180" s="682"/>
      <c r="AE180" s="682"/>
      <c r="AF180" s="682"/>
      <c r="AG180" s="682"/>
    </row>
    <row r="181" spans="1:47" s="650" customFormat="1" ht="22.5">
      <c r="A181" s="1281"/>
      <c r="B181" s="1281"/>
      <c r="C181" s="1281"/>
      <c r="D181" s="1281">
        <v>1</v>
      </c>
      <c r="E181" s="927"/>
      <c r="F181" s="927"/>
      <c r="G181" s="932"/>
      <c r="H181" s="929"/>
      <c r="I181" s="935"/>
      <c r="J181" s="933"/>
      <c r="K181" s="918"/>
      <c r="L181" s="687" t="str">
        <f>mergeValue(A181) &amp;"."&amp; mergeValue(B181)&amp;"."&amp; mergeValue(C181)&amp;"."&amp; mergeValue(D181)</f>
        <v>1.1.1.1</v>
      </c>
      <c r="M181" s="659" t="s">
        <v>21</v>
      </c>
      <c r="N181" s="680"/>
      <c r="O181" s="1378"/>
      <c r="P181" s="1379"/>
      <c r="Q181" s="1379"/>
      <c r="R181" s="1379"/>
      <c r="S181" s="1379"/>
      <c r="T181" s="1379"/>
      <c r="U181" s="1379"/>
      <c r="V181" s="1379"/>
      <c r="W181" s="1380"/>
      <c r="X181" s="967" t="s">
        <v>622</v>
      </c>
      <c r="Y181" s="682"/>
      <c r="Z181" s="682"/>
      <c r="AA181" s="682"/>
      <c r="AB181" s="682"/>
      <c r="AC181" s="682"/>
      <c r="AD181" s="682"/>
      <c r="AE181" s="682"/>
      <c r="AF181" s="682"/>
      <c r="AG181" s="682"/>
    </row>
    <row r="182" spans="1:47" s="650" customFormat="1" ht="56.25" customHeight="1">
      <c r="A182" s="1281"/>
      <c r="B182" s="1281"/>
      <c r="C182" s="1281"/>
      <c r="D182" s="1281"/>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299" t="s">
        <v>746</v>
      </c>
      <c r="Y182" s="682" t="str">
        <f>strCheckDateTwo(N182:W182)</f>
        <v/>
      </c>
      <c r="Z182" s="682"/>
      <c r="AA182" s="682"/>
      <c r="AB182" s="682"/>
      <c r="AC182" s="682"/>
      <c r="AD182" s="682"/>
      <c r="AE182" s="682"/>
      <c r="AF182" s="682"/>
      <c r="AG182" s="682"/>
    </row>
    <row r="183" spans="1:47" s="650" customFormat="1" ht="14.25" hidden="1" customHeight="1">
      <c r="A183" s="1281"/>
      <c r="B183" s="1281"/>
      <c r="C183" s="1281"/>
      <c r="D183" s="1281"/>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0"/>
      <c r="Y183" s="682"/>
      <c r="Z183" s="682"/>
      <c r="AA183" s="682"/>
      <c r="AB183" s="682"/>
      <c r="AC183" s="682"/>
      <c r="AD183" s="682"/>
      <c r="AE183" s="682"/>
      <c r="AF183" s="682"/>
      <c r="AG183" s="682"/>
    </row>
    <row r="184" spans="1:47" s="650" customFormat="1" ht="15" customHeight="1">
      <c r="A184" s="1281"/>
      <c r="B184" s="1281"/>
      <c r="C184" s="1281"/>
      <c r="D184" s="1281"/>
      <c r="E184" s="927"/>
      <c r="F184" s="927"/>
      <c r="G184" s="932"/>
      <c r="H184" s="929"/>
      <c r="I184" s="935"/>
      <c r="J184" s="933"/>
      <c r="K184" s="923"/>
      <c r="L184" s="653"/>
      <c r="M184" s="662" t="s">
        <v>5</v>
      </c>
      <c r="N184" s="660"/>
      <c r="O184" s="656"/>
      <c r="P184" s="656"/>
      <c r="Q184" s="656"/>
      <c r="R184" s="656"/>
      <c r="S184" s="672"/>
      <c r="T184" s="668"/>
      <c r="U184" s="667"/>
      <c r="V184" s="660"/>
      <c r="W184" s="660"/>
      <c r="X184" s="1301"/>
      <c r="Y184" s="682"/>
      <c r="Z184" s="682"/>
      <c r="AA184" s="682"/>
      <c r="AB184" s="682"/>
      <c r="AC184" s="682"/>
      <c r="AD184" s="682"/>
      <c r="AE184" s="682"/>
      <c r="AF184" s="682"/>
      <c r="AG184" s="682"/>
    </row>
    <row r="185" spans="1:47" s="649" customFormat="1" ht="15" customHeight="1">
      <c r="A185" s="1281"/>
      <c r="B185" s="1281"/>
      <c r="C185" s="1281"/>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1"/>
      <c r="B186" s="1281"/>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1"/>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1">
        <v>1</v>
      </c>
      <c r="B192" s="962"/>
      <c r="C192" s="962"/>
      <c r="D192" s="962"/>
      <c r="E192" s="962"/>
      <c r="F192" s="955"/>
      <c r="G192" s="961"/>
      <c r="H192" s="961"/>
      <c r="I192" s="943"/>
      <c r="J192" s="942"/>
      <c r="K192" s="942"/>
      <c r="L192" s="687">
        <f>mergeValue(A192)</f>
        <v>1</v>
      </c>
      <c r="M192" s="609" t="s">
        <v>19</v>
      </c>
      <c r="N192" s="1389"/>
      <c r="O192" s="1390"/>
      <c r="P192" s="1390"/>
      <c r="Q192" s="1390"/>
      <c r="R192" s="1390"/>
      <c r="S192" s="1390"/>
      <c r="T192" s="1390"/>
      <c r="U192" s="1390"/>
      <c r="V192" s="1390"/>
      <c r="W192" s="1390"/>
      <c r="X192" s="1390"/>
      <c r="Y192" s="1390"/>
      <c r="Z192" s="1390"/>
      <c r="AA192" s="1390"/>
      <c r="AB192" s="1390"/>
      <c r="AC192" s="1390"/>
      <c r="AD192" s="1390"/>
      <c r="AE192" s="1390"/>
      <c r="AF192" s="1391"/>
      <c r="AG192" s="1093" t="s">
        <v>717</v>
      </c>
      <c r="AH192" s="682"/>
      <c r="AI192" s="682"/>
      <c r="AJ192" s="682"/>
      <c r="AK192" s="682"/>
      <c r="AL192" s="682"/>
      <c r="AM192" s="682"/>
      <c r="AN192" s="682"/>
      <c r="AO192" s="682"/>
      <c r="AP192" s="682"/>
      <c r="AQ192" s="682"/>
      <c r="AR192" s="682"/>
    </row>
    <row r="193" spans="1:46" s="650" customFormat="1" ht="22.5">
      <c r="A193" s="1281"/>
      <c r="B193" s="1281">
        <v>1</v>
      </c>
      <c r="C193" s="962"/>
      <c r="D193" s="962"/>
      <c r="E193" s="962"/>
      <c r="F193" s="955"/>
      <c r="G193" s="964"/>
      <c r="H193" s="965"/>
      <c r="I193" s="944"/>
      <c r="J193" s="939"/>
      <c r="K193" s="937"/>
      <c r="L193" s="687" t="str">
        <f>mergeValue(A193) &amp;"."&amp; mergeValue(B193)</f>
        <v>1.1</v>
      </c>
      <c r="M193" s="657" t="s">
        <v>15</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3" t="s">
        <v>458</v>
      </c>
      <c r="AH193" s="682"/>
      <c r="AI193" s="682"/>
      <c r="AJ193" s="682"/>
      <c r="AK193" s="682"/>
      <c r="AL193" s="682"/>
      <c r="AM193" s="682"/>
      <c r="AN193" s="682"/>
      <c r="AO193" s="682"/>
      <c r="AP193" s="682"/>
      <c r="AQ193" s="682"/>
      <c r="AR193" s="682"/>
    </row>
    <row r="194" spans="1:46" s="650" customFormat="1" ht="22.5">
      <c r="A194" s="1281"/>
      <c r="B194" s="1281"/>
      <c r="C194" s="1281">
        <v>1</v>
      </c>
      <c r="D194" s="962"/>
      <c r="E194" s="962"/>
      <c r="F194" s="955"/>
      <c r="G194" s="964"/>
      <c r="H194" s="965"/>
      <c r="I194" s="944"/>
      <c r="J194" s="939"/>
      <c r="K194" s="937"/>
      <c r="L194" s="687" t="str">
        <f>mergeValue(A194) &amp;"."&amp; mergeValue(B194)&amp;"."&amp; mergeValue(C194)</f>
        <v>1.1.1</v>
      </c>
      <c r="M194" s="658" t="s">
        <v>7</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3" t="s">
        <v>599</v>
      </c>
      <c r="AH194" s="682"/>
      <c r="AI194" s="682"/>
      <c r="AJ194" s="682"/>
      <c r="AK194" s="682"/>
      <c r="AL194" s="682"/>
      <c r="AM194" s="682"/>
      <c r="AN194" s="682"/>
      <c r="AO194" s="682"/>
      <c r="AP194" s="682"/>
      <c r="AQ194" s="682"/>
      <c r="AR194" s="682"/>
    </row>
    <row r="195" spans="1:46" s="650" customFormat="1" ht="15" customHeight="1">
      <c r="A195" s="1281"/>
      <c r="B195" s="1281"/>
      <c r="C195" s="1281"/>
      <c r="D195" s="1281">
        <v>1</v>
      </c>
      <c r="E195" s="962"/>
      <c r="F195" s="955"/>
      <c r="G195" s="964"/>
      <c r="H195" s="965"/>
      <c r="I195" s="944"/>
      <c r="J195" s="939"/>
      <c r="K195" s="937"/>
      <c r="L195" s="687" t="str">
        <f>mergeValue(A195) &amp;"."&amp; mergeValue(B195)&amp;"."&amp; mergeValue(C195)&amp;"."&amp; mergeValue(D195)</f>
        <v>1.1.1.1</v>
      </c>
      <c r="M195" s="659" t="s">
        <v>21</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3" t="s">
        <v>622</v>
      </c>
      <c r="AH195" s="682"/>
      <c r="AI195" s="682"/>
      <c r="AJ195" s="682"/>
      <c r="AK195" s="682"/>
      <c r="AL195" s="682"/>
      <c r="AM195" s="682"/>
      <c r="AN195" s="682"/>
      <c r="AO195" s="682"/>
      <c r="AP195" s="682"/>
      <c r="AQ195" s="682"/>
      <c r="AR195" s="682"/>
    </row>
    <row r="196" spans="1:46" s="650" customFormat="1" ht="17.100000000000001" customHeight="1">
      <c r="A196" s="1281"/>
      <c r="B196" s="1281"/>
      <c r="C196" s="1281"/>
      <c r="D196" s="1281"/>
      <c r="E196" s="1281">
        <v>1</v>
      </c>
      <c r="F196" s="955"/>
      <c r="G196" s="964"/>
      <c r="H196" s="965"/>
      <c r="I196" s="966"/>
      <c r="J196" s="956"/>
      <c r="K196" s="1228"/>
      <c r="L196" s="1342" t="str">
        <f>mergeValue(A196) &amp;"."&amp; mergeValue(B196)&amp;"."&amp; mergeValue(C196)&amp;"."&amp; mergeValue(D196)&amp;"."&amp; mergeValue(E196)</f>
        <v>1.1.1.1.1</v>
      </c>
      <c r="M196" s="1343"/>
      <c r="N196" s="1289" t="s">
        <v>82</v>
      </c>
      <c r="O196" s="1349"/>
      <c r="P196" s="1347">
        <v>1</v>
      </c>
      <c r="Q196" s="1414"/>
      <c r="R196" s="1289" t="s">
        <v>82</v>
      </c>
      <c r="S196" s="1349"/>
      <c r="T196" s="1347">
        <v>1</v>
      </c>
      <c r="U196" s="1414"/>
      <c r="V196" s="1289" t="s">
        <v>82</v>
      </c>
      <c r="W196" s="665"/>
      <c r="X196" s="654">
        <v>1</v>
      </c>
      <c r="Y196" s="1036"/>
      <c r="Z196" s="637"/>
      <c r="AA196" s="637"/>
      <c r="AB196" s="1287"/>
      <c r="AC196" s="1289" t="s">
        <v>82</v>
      </c>
      <c r="AD196" s="1287"/>
      <c r="AE196" s="1289" t="s">
        <v>82</v>
      </c>
      <c r="AF196" s="679"/>
      <c r="AG196" s="1344"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1"/>
      <c r="B197" s="1281"/>
      <c r="C197" s="1281"/>
      <c r="D197" s="1281"/>
      <c r="E197" s="1281"/>
      <c r="F197" s="955"/>
      <c r="G197" s="964"/>
      <c r="H197" s="965"/>
      <c r="I197" s="966"/>
      <c r="J197" s="956"/>
      <c r="K197" s="1228"/>
      <c r="L197" s="1342"/>
      <c r="M197" s="1343"/>
      <c r="N197" s="1289"/>
      <c r="O197" s="1349"/>
      <c r="P197" s="1347"/>
      <c r="Q197" s="1414"/>
      <c r="R197" s="1289"/>
      <c r="S197" s="1349"/>
      <c r="T197" s="1347"/>
      <c r="U197" s="1414"/>
      <c r="V197" s="1289"/>
      <c r="W197" s="688"/>
      <c r="X197" s="669"/>
      <c r="Y197" s="669"/>
      <c r="Z197" s="671"/>
      <c r="AA197" s="571" t="str">
        <f>AB196 &amp; "-" &amp; AD196</f>
        <v>-</v>
      </c>
      <c r="AB197" s="1288"/>
      <c r="AC197" s="1289"/>
      <c r="AD197" s="1288"/>
      <c r="AE197" s="1289"/>
      <c r="AF197" s="638"/>
      <c r="AG197" s="1345"/>
      <c r="AH197" s="682"/>
      <c r="AI197" s="685"/>
      <c r="AJ197" s="685"/>
      <c r="AK197" s="685"/>
      <c r="AL197" s="685"/>
      <c r="AM197" s="685"/>
      <c r="AN197" s="685"/>
      <c r="AO197" s="682"/>
      <c r="AP197" s="682"/>
      <c r="AQ197" s="682"/>
      <c r="AR197" s="682"/>
    </row>
    <row r="198" spans="1:46" s="650" customFormat="1" ht="17.100000000000001" customHeight="1">
      <c r="A198" s="1281"/>
      <c r="B198" s="1281"/>
      <c r="C198" s="1281"/>
      <c r="D198" s="1281"/>
      <c r="E198" s="1281"/>
      <c r="F198" s="955"/>
      <c r="G198" s="964"/>
      <c r="H198" s="965"/>
      <c r="I198" s="966"/>
      <c r="J198" s="956"/>
      <c r="K198" s="1228"/>
      <c r="L198" s="1342"/>
      <c r="M198" s="1343"/>
      <c r="N198" s="1289"/>
      <c r="O198" s="1349"/>
      <c r="P198" s="1347"/>
      <c r="Q198" s="1414"/>
      <c r="R198" s="1289"/>
      <c r="S198" s="570"/>
      <c r="T198" s="663"/>
      <c r="U198" s="669"/>
      <c r="V198" s="670"/>
      <c r="W198" s="670"/>
      <c r="X198" s="670"/>
      <c r="Y198" s="670"/>
      <c r="Z198" s="671"/>
      <c r="AA198" s="671"/>
      <c r="AB198" s="672"/>
      <c r="AC198" s="668"/>
      <c r="AD198" s="668"/>
      <c r="AE198" s="672"/>
      <c r="AF198" s="668"/>
      <c r="AG198" s="1345"/>
      <c r="AH198" s="682"/>
      <c r="AI198" s="685"/>
      <c r="AJ198" s="685"/>
      <c r="AK198" s="685"/>
      <c r="AL198" s="685"/>
      <c r="AM198" s="685"/>
      <c r="AN198" s="685"/>
      <c r="AO198" s="682"/>
      <c r="AP198" s="682"/>
      <c r="AQ198" s="682"/>
      <c r="AR198" s="682"/>
    </row>
    <row r="199" spans="1:46" s="650" customFormat="1" ht="17.100000000000001" customHeight="1">
      <c r="A199" s="1281"/>
      <c r="B199" s="1281"/>
      <c r="C199" s="1281"/>
      <c r="D199" s="1281"/>
      <c r="E199" s="1281"/>
      <c r="F199" s="955"/>
      <c r="G199" s="964"/>
      <c r="H199" s="965"/>
      <c r="I199" s="966"/>
      <c r="J199" s="956"/>
      <c r="K199" s="1228"/>
      <c r="L199" s="1342"/>
      <c r="M199" s="1343"/>
      <c r="N199" s="1289"/>
      <c r="O199" s="673"/>
      <c r="P199" s="675"/>
      <c r="Q199" s="674"/>
      <c r="R199" s="670"/>
      <c r="S199" s="670"/>
      <c r="T199" s="670"/>
      <c r="U199" s="670"/>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49" customFormat="1" ht="15" customHeight="1">
      <c r="A200" s="1281"/>
      <c r="B200" s="1281"/>
      <c r="C200" s="1281"/>
      <c r="D200" s="1281"/>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6"/>
      <c r="AH200" s="684"/>
      <c r="AI200" s="684"/>
      <c r="AJ200" s="686"/>
      <c r="AK200" s="686"/>
      <c r="AL200" s="686"/>
      <c r="AM200" s="686"/>
      <c r="AN200" s="686"/>
      <c r="AO200" s="684"/>
      <c r="AP200" s="684"/>
      <c r="AQ200" s="684"/>
      <c r="AR200" s="684"/>
    </row>
    <row r="201" spans="1:46" s="649" customFormat="1" ht="15" customHeight="1">
      <c r="A201" s="1281"/>
      <c r="B201" s="1281"/>
      <c r="C201" s="1281"/>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1"/>
      <c r="B202" s="1281"/>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1"/>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3"/>
      <c r="R206" s="150"/>
      <c r="S206" s="150"/>
      <c r="T206" s="150"/>
      <c r="U206" s="1283"/>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3"/>
      <c r="R207" s="150"/>
      <c r="S207" s="150"/>
      <c r="T207" s="150"/>
      <c r="U207" s="1283"/>
      <c r="V207" s="150"/>
      <c r="W207" s="150"/>
      <c r="X207" s="150"/>
      <c r="Y207" s="150"/>
      <c r="Z207" s="150"/>
      <c r="AA207" s="150"/>
      <c r="AB207" s="150"/>
      <c r="AC207" s="150"/>
    </row>
    <row r="208" spans="1:46" ht="15" customHeight="1">
      <c r="G208" s="149"/>
      <c r="H208" s="150"/>
      <c r="I208" s="150"/>
      <c r="J208" s="80"/>
      <c r="K208" s="150"/>
      <c r="L208" s="150"/>
      <c r="M208" s="150"/>
      <c r="N208" s="150"/>
      <c r="O208" s="150"/>
      <c r="Q208" s="1283"/>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5" t="s">
        <v>83</v>
      </c>
      <c r="O210" s="1349"/>
      <c r="P210" s="1347">
        <v>1</v>
      </c>
      <c r="Q210" s="1381"/>
      <c r="R210" s="1289" t="s">
        <v>82</v>
      </c>
      <c r="S210" s="1387"/>
      <c r="T210" s="1416">
        <v>1</v>
      </c>
      <c r="U210" s="1284"/>
      <c r="V210" s="1289"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5"/>
      <c r="O211" s="1349"/>
      <c r="P211" s="1347"/>
      <c r="Q211" s="1381"/>
      <c r="R211" s="1289"/>
      <c r="S211" s="1388"/>
      <c r="T211" s="1417"/>
      <c r="U211" s="1284"/>
      <c r="V211" s="1289"/>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1"/>
      <c r="R212" s="1289"/>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89"/>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1">
        <v>1</v>
      </c>
      <c r="B219" s="830"/>
      <c r="C219" s="830"/>
      <c r="D219" s="830"/>
      <c r="E219" s="831"/>
      <c r="F219" s="832"/>
      <c r="G219" s="832"/>
      <c r="H219" s="832"/>
      <c r="I219" s="833"/>
      <c r="J219" s="828"/>
      <c r="K219" s="835"/>
      <c r="L219" s="743">
        <f>mergeValue(A219)</f>
        <v>1</v>
      </c>
      <c r="M219" s="609" t="s">
        <v>19</v>
      </c>
      <c r="N219" s="614"/>
      <c r="O219" s="1384"/>
      <c r="P219" s="1385"/>
      <c r="Q219" s="1385"/>
      <c r="R219" s="1385"/>
      <c r="S219" s="1385"/>
      <c r="T219" s="1385"/>
      <c r="U219" s="1385"/>
      <c r="V219" s="1386"/>
      <c r="W219" s="1125" t="s">
        <v>717</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1"/>
      <c r="B220" s="1281">
        <v>1</v>
      </c>
      <c r="C220" s="830"/>
      <c r="D220" s="830"/>
      <c r="E220" s="832"/>
      <c r="F220" s="832"/>
      <c r="G220" s="832"/>
      <c r="H220" s="832"/>
      <c r="I220" s="827"/>
      <c r="J220" s="826"/>
      <c r="K220" s="829"/>
      <c r="L220" s="743" t="str">
        <f>mergeValue(A220) &amp;"."&amp; mergeValue(B220)</f>
        <v>1.1</v>
      </c>
      <c r="M220" s="657" t="s">
        <v>15</v>
      </c>
      <c r="N220" s="614"/>
      <c r="O220" s="1384"/>
      <c r="P220" s="1385"/>
      <c r="Q220" s="1385"/>
      <c r="R220" s="1385"/>
      <c r="S220" s="1385"/>
      <c r="T220" s="1385"/>
      <c r="U220" s="1385"/>
      <c r="V220" s="1386"/>
      <c r="W220" s="1125"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1"/>
      <c r="B221" s="1281"/>
      <c r="C221" s="1281">
        <v>1</v>
      </c>
      <c r="D221" s="830"/>
      <c r="E221" s="832"/>
      <c r="F221" s="832"/>
      <c r="G221" s="832"/>
      <c r="H221" s="832"/>
      <c r="I221" s="834"/>
      <c r="J221" s="826"/>
      <c r="K221" s="829"/>
      <c r="L221" s="743" t="str">
        <f>mergeValue(A221) &amp;"."&amp; mergeValue(B221)&amp;"."&amp; mergeValue(C221)</f>
        <v>1.1.1</v>
      </c>
      <c r="M221" s="658" t="s">
        <v>7</v>
      </c>
      <c r="N221" s="614"/>
      <c r="O221" s="1384"/>
      <c r="P221" s="1385"/>
      <c r="Q221" s="1385"/>
      <c r="R221" s="1385"/>
      <c r="S221" s="1385"/>
      <c r="T221" s="1385"/>
      <c r="U221" s="1385"/>
      <c r="V221" s="1386"/>
      <c r="W221" s="1125"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1"/>
      <c r="B222" s="1281"/>
      <c r="C222" s="1281"/>
      <c r="D222" s="1281">
        <v>1</v>
      </c>
      <c r="E222" s="832"/>
      <c r="F222" s="832"/>
      <c r="G222" s="832"/>
      <c r="H222" s="832"/>
      <c r="I222" s="834"/>
      <c r="J222" s="826"/>
      <c r="K222" s="829"/>
      <c r="L222" s="743" t="str">
        <f>mergeValue(A222) &amp;"."&amp; mergeValue(B222)&amp;"."&amp; mergeValue(C222)&amp;"."&amp; mergeValue(D222)</f>
        <v>1.1.1.1</v>
      </c>
      <c r="M222" s="659" t="s">
        <v>21</v>
      </c>
      <c r="N222" s="614"/>
      <c r="O222" s="1384"/>
      <c r="P222" s="1385"/>
      <c r="Q222" s="1385"/>
      <c r="R222" s="1385"/>
      <c r="S222" s="1385"/>
      <c r="T222" s="1385"/>
      <c r="U222" s="1385"/>
      <c r="V222" s="1386"/>
      <c r="W222" s="1125"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1"/>
      <c r="B223" s="1281"/>
      <c r="C223" s="1281"/>
      <c r="D223" s="1281"/>
      <c r="E223" s="1281">
        <v>1</v>
      </c>
      <c r="F223" s="832"/>
      <c r="G223" s="832"/>
      <c r="H223" s="830">
        <v>1</v>
      </c>
      <c r="I223" s="1281">
        <v>1</v>
      </c>
      <c r="J223" s="832"/>
      <c r="K223" s="837"/>
      <c r="L223" s="743" t="str">
        <f>mergeValue(A223) &amp;"."&amp; mergeValue(B223)&amp;"."&amp; mergeValue(C223)&amp;"."&amp; mergeValue(D223)&amp;"."&amp; mergeValue(E223)</f>
        <v>1.1.1.1.1</v>
      </c>
      <c r="M223" s="523" t="s">
        <v>8</v>
      </c>
      <c r="N223" s="614"/>
      <c r="O223" s="1284"/>
      <c r="P223" s="1285"/>
      <c r="Q223" s="1285"/>
      <c r="R223" s="1285"/>
      <c r="S223" s="1285"/>
      <c r="T223" s="1285"/>
      <c r="U223" s="1285"/>
      <c r="V223" s="1286"/>
      <c r="W223" s="1125"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1"/>
      <c r="B224" s="1281"/>
      <c r="C224" s="1281"/>
      <c r="D224" s="1281"/>
      <c r="E224" s="1281"/>
      <c r="F224" s="1281">
        <v>1</v>
      </c>
      <c r="G224" s="830"/>
      <c r="H224" s="830"/>
      <c r="I224" s="1281"/>
      <c r="J224" s="1281">
        <v>1</v>
      </c>
      <c r="K224" s="838"/>
      <c r="L224" s="743" t="str">
        <f>mergeValue(A224) &amp;"."&amp; mergeValue(B224)&amp;"."&amp; mergeValue(C224)&amp;"."&amp; mergeValue(D224)&amp;"."&amp; mergeValue(E224)&amp;"."&amp; mergeValue(F224)</f>
        <v>1.1.1.1.1.1</v>
      </c>
      <c r="M224" s="524" t="s">
        <v>9</v>
      </c>
      <c r="N224" s="614"/>
      <c r="O224" s="1284"/>
      <c r="P224" s="1285"/>
      <c r="Q224" s="1285"/>
      <c r="R224" s="1285"/>
      <c r="S224" s="1285"/>
      <c r="T224" s="1285"/>
      <c r="U224" s="1285"/>
      <c r="V224" s="1286"/>
      <c r="W224" s="1125" t="s">
        <v>719</v>
      </c>
      <c r="X224" s="758"/>
      <c r="Y224" s="776"/>
      <c r="Z224" s="776" t="str">
        <f t="shared" si="3"/>
        <v>Группа потребителей</v>
      </c>
      <c r="AA224" s="776"/>
      <c r="AB224" s="776"/>
      <c r="AC224" s="776"/>
      <c r="AD224" s="758"/>
      <c r="AE224" s="758"/>
      <c r="AF224" s="758"/>
      <c r="AG224" s="758"/>
      <c r="AH224" s="758"/>
      <c r="AI224" s="758"/>
      <c r="AJ224" s="758"/>
    </row>
    <row r="225" spans="1:36" s="750" customFormat="1" ht="122.1" customHeight="1">
      <c r="A225" s="1281"/>
      <c r="B225" s="1281"/>
      <c r="C225" s="1281"/>
      <c r="D225" s="1281"/>
      <c r="E225" s="1281"/>
      <c r="F225" s="1281"/>
      <c r="G225" s="830">
        <v>1</v>
      </c>
      <c r="H225" s="830"/>
      <c r="I225" s="1281"/>
      <c r="J225" s="1281"/>
      <c r="K225" s="838">
        <v>1</v>
      </c>
      <c r="L225" s="743" t="str">
        <f>mergeValue(A225) &amp;"."&amp; mergeValue(B225)&amp;"."&amp; mergeValue(C225)&amp;"."&amp; mergeValue(D225)&amp;"."&amp; mergeValue(E225)&amp;"."&amp; mergeValue(F225)&amp;"."&amp; mergeValue(G225)</f>
        <v>1.1.1.1.1.1.1</v>
      </c>
      <c r="M225" s="1010"/>
      <c r="N225" s="614"/>
      <c r="O225" s="725"/>
      <c r="P225" s="725"/>
      <c r="Q225" s="725"/>
      <c r="R225" s="1288"/>
      <c r="S225" s="1289" t="s">
        <v>82</v>
      </c>
      <c r="T225" s="1288"/>
      <c r="U225" s="1289" t="s">
        <v>82</v>
      </c>
      <c r="V225" s="725"/>
      <c r="W225" s="1299" t="s">
        <v>720</v>
      </c>
      <c r="X225" s="758" t="str">
        <f>strCheckDate(O226:V226)</f>
        <v/>
      </c>
      <c r="Y225" s="776"/>
      <c r="Z225" s="776" t="str">
        <f t="shared" si="3"/>
        <v/>
      </c>
      <c r="AA225" s="776"/>
      <c r="AB225" s="776"/>
      <c r="AC225" s="776"/>
      <c r="AD225" s="758"/>
      <c r="AE225" s="758"/>
      <c r="AF225" s="758"/>
      <c r="AG225" s="758"/>
      <c r="AH225" s="758"/>
      <c r="AI225" s="758"/>
      <c r="AJ225" s="758"/>
    </row>
    <row r="226" spans="1:36" s="750" customFormat="1" ht="14.25" hidden="1" customHeight="1">
      <c r="A226" s="1281"/>
      <c r="B226" s="1281"/>
      <c r="C226" s="1281"/>
      <c r="D226" s="1281"/>
      <c r="E226" s="1281"/>
      <c r="F226" s="1281"/>
      <c r="G226" s="830"/>
      <c r="H226" s="830"/>
      <c r="I226" s="1281"/>
      <c r="J226" s="1281"/>
      <c r="K226" s="838"/>
      <c r="L226" s="751"/>
      <c r="M226" s="614"/>
      <c r="N226" s="614"/>
      <c r="O226" s="725"/>
      <c r="P226" s="725"/>
      <c r="Q226" s="731" t="str">
        <f>R225 &amp; "-" &amp; T225</f>
        <v>-</v>
      </c>
      <c r="R226" s="1288"/>
      <c r="S226" s="1289"/>
      <c r="T226" s="1288"/>
      <c r="U226" s="1289"/>
      <c r="V226" s="725"/>
      <c r="W226" s="1300"/>
      <c r="X226" s="758"/>
      <c r="Y226" s="776"/>
      <c r="Z226" s="776" t="str">
        <f t="shared" si="3"/>
        <v/>
      </c>
      <c r="AA226" s="776"/>
      <c r="AB226" s="776"/>
      <c r="AC226" s="776"/>
      <c r="AD226" s="758"/>
      <c r="AE226" s="758"/>
      <c r="AF226" s="758"/>
      <c r="AG226" s="758"/>
      <c r="AH226" s="758"/>
      <c r="AI226" s="758"/>
      <c r="AJ226" s="758"/>
    </row>
    <row r="227" spans="1:36" s="750" customFormat="1" ht="15" customHeight="1">
      <c r="A227" s="1281"/>
      <c r="B227" s="1281"/>
      <c r="C227" s="1281"/>
      <c r="D227" s="1281"/>
      <c r="E227" s="1281"/>
      <c r="F227" s="1281"/>
      <c r="G227" s="832"/>
      <c r="H227" s="830"/>
      <c r="I227" s="1281"/>
      <c r="J227" s="1281"/>
      <c r="K227" s="837"/>
      <c r="L227" s="653"/>
      <c r="M227" s="526" t="s">
        <v>24</v>
      </c>
      <c r="N227" s="727"/>
      <c r="O227" s="727"/>
      <c r="P227" s="727"/>
      <c r="Q227" s="727"/>
      <c r="R227" s="727"/>
      <c r="S227" s="727"/>
      <c r="T227" s="727"/>
      <c r="U227" s="727"/>
      <c r="V227" s="724"/>
      <c r="W227" s="1301"/>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36" s="750" customFormat="1" ht="15" customHeight="1">
      <c r="A228" s="1281"/>
      <c r="B228" s="1281"/>
      <c r="C228" s="1281"/>
      <c r="D228" s="1281"/>
      <c r="E228" s="1281"/>
      <c r="F228" s="832"/>
      <c r="G228" s="832"/>
      <c r="H228" s="830"/>
      <c r="I228" s="1281"/>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36" s="750" customFormat="1" ht="15" customHeight="1">
      <c r="A229" s="1281"/>
      <c r="B229" s="1281"/>
      <c r="C229" s="1281"/>
      <c r="D229" s="1281"/>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36" s="750" customFormat="1" ht="15" customHeight="1">
      <c r="A230" s="1281"/>
      <c r="B230" s="1281"/>
      <c r="C230" s="1281"/>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36" s="750" customFormat="1" ht="15" customHeight="1">
      <c r="A231" s="1281"/>
      <c r="B231" s="1281"/>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36" s="750" customFormat="1" ht="15" customHeight="1">
      <c r="A232" s="1281"/>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36"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36" s="936" customFormat="1" ht="18.75" customHeight="1">
      <c r="X234" s="957"/>
      <c r="Y234" s="957"/>
      <c r="Z234" s="957"/>
      <c r="AA234" s="957"/>
      <c r="AB234" s="957"/>
      <c r="AC234" s="957"/>
      <c r="AD234" s="957"/>
      <c r="AE234" s="957"/>
      <c r="AF234" s="957"/>
      <c r="AG234" s="957"/>
      <c r="AH234" s="957"/>
      <c r="AI234" s="957"/>
      <c r="AJ234" s="957"/>
    </row>
    <row r="235" spans="1:36"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36"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36" s="937" customFormat="1" ht="22.5">
      <c r="A237" s="1281">
        <v>1</v>
      </c>
      <c r="B237" s="962"/>
      <c r="C237" s="962"/>
      <c r="D237" s="962"/>
      <c r="E237" s="928"/>
      <c r="F237" s="973"/>
      <c r="G237" s="973"/>
      <c r="H237" s="973"/>
      <c r="I237" s="930"/>
      <c r="J237" s="926"/>
      <c r="K237" s="910"/>
      <c r="L237" s="977">
        <f>mergeValue(A237)</f>
        <v>1</v>
      </c>
      <c r="M237" s="609" t="s">
        <v>19</v>
      </c>
      <c r="N237" s="614"/>
      <c r="O237" s="1384"/>
      <c r="P237" s="1385"/>
      <c r="Q237" s="1385"/>
      <c r="R237" s="1385"/>
      <c r="S237" s="1385"/>
      <c r="T237" s="1385"/>
      <c r="U237" s="1385"/>
      <c r="V237" s="1386"/>
      <c r="W237" s="1125" t="s">
        <v>717</v>
      </c>
      <c r="X237" s="955"/>
      <c r="Y237" s="776"/>
      <c r="Z237" s="776" t="str">
        <f t="shared" ref="Z237:Z250" si="4">IF(M237="","",M237 )</f>
        <v>Наименование тарифа</v>
      </c>
      <c r="AA237" s="776"/>
      <c r="AB237" s="776"/>
      <c r="AC237" s="776"/>
      <c r="AD237" s="955"/>
      <c r="AE237" s="955"/>
      <c r="AF237" s="955"/>
      <c r="AG237" s="955"/>
      <c r="AH237" s="955"/>
      <c r="AI237" s="955"/>
      <c r="AJ237" s="955"/>
    </row>
    <row r="238" spans="1:36" s="937" customFormat="1" ht="22.5">
      <c r="A238" s="1281"/>
      <c r="B238" s="1281">
        <v>1</v>
      </c>
      <c r="C238" s="962"/>
      <c r="D238" s="962"/>
      <c r="E238" s="973"/>
      <c r="F238" s="973"/>
      <c r="G238" s="973"/>
      <c r="H238" s="973"/>
      <c r="I238" s="968"/>
      <c r="J238" s="901"/>
      <c r="K238" s="904"/>
      <c r="L238" s="977" t="str">
        <f>mergeValue(A238) &amp;"."&amp; mergeValue(B238)</f>
        <v>1.1</v>
      </c>
      <c r="M238" s="657" t="s">
        <v>15</v>
      </c>
      <c r="N238" s="614"/>
      <c r="O238" s="1384"/>
      <c r="P238" s="1385"/>
      <c r="Q238" s="1385"/>
      <c r="R238" s="1385"/>
      <c r="S238" s="1385"/>
      <c r="T238" s="1385"/>
      <c r="U238" s="1385"/>
      <c r="V238" s="1386"/>
      <c r="W238" s="1125" t="s">
        <v>458</v>
      </c>
      <c r="X238" s="955"/>
      <c r="Y238" s="776"/>
      <c r="Z238" s="776" t="str">
        <f t="shared" si="4"/>
        <v>Территория действия тарифа</v>
      </c>
      <c r="AA238" s="776"/>
      <c r="AB238" s="776"/>
      <c r="AC238" s="776"/>
      <c r="AD238" s="955"/>
      <c r="AE238" s="955"/>
      <c r="AF238" s="955"/>
      <c r="AG238" s="955"/>
      <c r="AH238" s="955"/>
      <c r="AI238" s="955"/>
      <c r="AJ238" s="955"/>
    </row>
    <row r="239" spans="1:36" s="937" customFormat="1" ht="22.5">
      <c r="A239" s="1281"/>
      <c r="B239" s="1281"/>
      <c r="C239" s="1281">
        <v>1</v>
      </c>
      <c r="D239" s="962"/>
      <c r="E239" s="973"/>
      <c r="F239" s="973"/>
      <c r="G239" s="973"/>
      <c r="H239" s="973"/>
      <c r="I239" s="909"/>
      <c r="J239" s="901"/>
      <c r="K239" s="904"/>
      <c r="L239" s="977" t="str">
        <f>mergeValue(A239) &amp;"."&amp; mergeValue(B239)&amp;"."&amp; mergeValue(C239)</f>
        <v>1.1.1</v>
      </c>
      <c r="M239" s="658" t="s">
        <v>7</v>
      </c>
      <c r="N239" s="614"/>
      <c r="O239" s="1384"/>
      <c r="P239" s="1385"/>
      <c r="Q239" s="1385"/>
      <c r="R239" s="1385"/>
      <c r="S239" s="1385"/>
      <c r="T239" s="1385"/>
      <c r="U239" s="1385"/>
      <c r="V239" s="1386"/>
      <c r="W239" s="1125" t="s">
        <v>599</v>
      </c>
      <c r="X239" s="955"/>
      <c r="Y239" s="776"/>
      <c r="Z239" s="776" t="str">
        <f t="shared" si="4"/>
        <v xml:space="preserve">Наименование системы теплоснабжения </v>
      </c>
      <c r="AA239" s="776"/>
      <c r="AB239" s="776"/>
      <c r="AC239" s="776"/>
      <c r="AD239" s="955"/>
      <c r="AE239" s="955"/>
      <c r="AF239" s="955"/>
      <c r="AG239" s="955"/>
      <c r="AH239" s="955"/>
      <c r="AI239" s="955"/>
      <c r="AJ239" s="955"/>
    </row>
    <row r="240" spans="1:36" s="937" customFormat="1" ht="22.5">
      <c r="A240" s="1281"/>
      <c r="B240" s="1281"/>
      <c r="C240" s="1281"/>
      <c r="D240" s="1281">
        <v>1</v>
      </c>
      <c r="E240" s="973"/>
      <c r="F240" s="973"/>
      <c r="G240" s="973"/>
      <c r="H240" s="973"/>
      <c r="I240" s="909"/>
      <c r="J240" s="901"/>
      <c r="K240" s="904"/>
      <c r="L240" s="977" t="str">
        <f>mergeValue(A240) &amp;"."&amp; mergeValue(B240)&amp;"."&amp; mergeValue(C240)&amp;"."&amp; mergeValue(D240)</f>
        <v>1.1.1.1</v>
      </c>
      <c r="M240" s="659" t="s">
        <v>21</v>
      </c>
      <c r="N240" s="614"/>
      <c r="O240" s="1384"/>
      <c r="P240" s="1385"/>
      <c r="Q240" s="1385"/>
      <c r="R240" s="1385"/>
      <c r="S240" s="1385"/>
      <c r="T240" s="1385"/>
      <c r="U240" s="1385"/>
      <c r="V240" s="1386"/>
      <c r="W240" s="1125" t="s">
        <v>600</v>
      </c>
      <c r="X240" s="955"/>
      <c r="Y240" s="776"/>
      <c r="Z240" s="776" t="str">
        <f t="shared" si="4"/>
        <v xml:space="preserve">Источник тепловой энергии  </v>
      </c>
      <c r="AA240" s="776"/>
      <c r="AB240" s="776"/>
      <c r="AC240" s="776"/>
      <c r="AD240" s="955"/>
      <c r="AE240" s="955"/>
      <c r="AF240" s="955"/>
      <c r="AG240" s="955"/>
      <c r="AH240" s="955"/>
      <c r="AI240" s="955"/>
      <c r="AJ240" s="955"/>
    </row>
    <row r="241" spans="1:36" s="937" customFormat="1" ht="78.75">
      <c r="A241" s="1281"/>
      <c r="B241" s="1281"/>
      <c r="C241" s="1281"/>
      <c r="D241" s="1281"/>
      <c r="E241" s="1281">
        <v>1</v>
      </c>
      <c r="F241" s="973"/>
      <c r="G241" s="973"/>
      <c r="H241" s="962">
        <v>1</v>
      </c>
      <c r="I241" s="1281">
        <v>1</v>
      </c>
      <c r="J241" s="973"/>
      <c r="K241" s="912"/>
      <c r="L241" s="977" t="str">
        <f>mergeValue(A241) &amp;"."&amp; mergeValue(B241)&amp;"."&amp; mergeValue(C241)&amp;"."&amp; mergeValue(D241)&amp;"."&amp; mergeValue(E241)</f>
        <v>1.1.1.1.1</v>
      </c>
      <c r="M241" s="523" t="s">
        <v>8</v>
      </c>
      <c r="N241" s="614"/>
      <c r="O241" s="1284"/>
      <c r="P241" s="1285"/>
      <c r="Q241" s="1285"/>
      <c r="R241" s="1285"/>
      <c r="S241" s="1285"/>
      <c r="T241" s="1285"/>
      <c r="U241" s="1285"/>
      <c r="V241" s="1286"/>
      <c r="W241" s="1125" t="s">
        <v>718</v>
      </c>
      <c r="X241" s="955"/>
      <c r="Y241" s="776"/>
      <c r="Z241" s="776" t="str">
        <f t="shared" si="4"/>
        <v>Схема подключения теплопотребляющей установки к коллектору источника тепловой энергии</v>
      </c>
      <c r="AA241" s="776"/>
      <c r="AB241" s="776"/>
      <c r="AC241" s="776"/>
      <c r="AD241" s="955"/>
      <c r="AE241" s="955"/>
      <c r="AF241" s="955"/>
      <c r="AG241" s="955"/>
      <c r="AH241" s="955"/>
      <c r="AI241" s="955"/>
      <c r="AJ241" s="955"/>
    </row>
    <row r="242" spans="1:36" s="937" customFormat="1" ht="33.75">
      <c r="A242" s="1281"/>
      <c r="B242" s="1281"/>
      <c r="C242" s="1281"/>
      <c r="D242" s="1281"/>
      <c r="E242" s="1281"/>
      <c r="F242" s="1281">
        <v>1</v>
      </c>
      <c r="G242" s="962"/>
      <c r="H242" s="962"/>
      <c r="I242" s="1281"/>
      <c r="J242" s="1281">
        <v>1</v>
      </c>
      <c r="K242" s="913"/>
      <c r="L242" s="977" t="str">
        <f>mergeValue(A242) &amp;"."&amp; mergeValue(B242)&amp;"."&amp; mergeValue(C242)&amp;"."&amp; mergeValue(D242)&amp;"."&amp; mergeValue(E242)&amp;"."&amp; mergeValue(F242)</f>
        <v>1.1.1.1.1.1</v>
      </c>
      <c r="M242" s="524" t="s">
        <v>9</v>
      </c>
      <c r="N242" s="614"/>
      <c r="O242" s="1284"/>
      <c r="P242" s="1285"/>
      <c r="Q242" s="1285"/>
      <c r="R242" s="1285"/>
      <c r="S242" s="1285"/>
      <c r="T242" s="1285"/>
      <c r="U242" s="1285"/>
      <c r="V242" s="1286"/>
      <c r="W242" s="1125" t="s">
        <v>719</v>
      </c>
      <c r="X242" s="955"/>
      <c r="Y242" s="776"/>
      <c r="Z242" s="776" t="str">
        <f t="shared" si="4"/>
        <v>Группа потребителей</v>
      </c>
      <c r="AA242" s="776"/>
      <c r="AB242" s="776"/>
      <c r="AC242" s="776"/>
      <c r="AD242" s="955"/>
      <c r="AE242" s="955"/>
      <c r="AF242" s="955"/>
      <c r="AG242" s="955"/>
      <c r="AH242" s="955"/>
      <c r="AI242" s="955"/>
      <c r="AJ242" s="955"/>
    </row>
    <row r="243" spans="1:36" s="937" customFormat="1" ht="122.1" customHeight="1">
      <c r="A243" s="1281"/>
      <c r="B243" s="1281"/>
      <c r="C243" s="1281"/>
      <c r="D243" s="1281"/>
      <c r="E243" s="1281"/>
      <c r="F243" s="1281"/>
      <c r="G243" s="962">
        <v>1</v>
      </c>
      <c r="H243" s="962"/>
      <c r="I243" s="1281"/>
      <c r="J243" s="1281"/>
      <c r="K243" s="913">
        <v>1</v>
      </c>
      <c r="L243" s="977" t="str">
        <f>mergeValue(A243) &amp;"."&amp; mergeValue(B243)&amp;"."&amp; mergeValue(C243)&amp;"."&amp; mergeValue(D243)&amp;"."&amp; mergeValue(E243)&amp;"."&amp; mergeValue(F243)&amp;"."&amp; mergeValue(G243)</f>
        <v>1.1.1.1.1.1.1</v>
      </c>
      <c r="M243" s="1010"/>
      <c r="N243" s="614"/>
      <c r="O243" s="725"/>
      <c r="P243" s="725"/>
      <c r="Q243" s="1034"/>
      <c r="R243" s="1288"/>
      <c r="S243" s="1289" t="s">
        <v>82</v>
      </c>
      <c r="T243" s="1288"/>
      <c r="U243" s="1289" t="s">
        <v>82</v>
      </c>
      <c r="V243" s="725"/>
      <c r="W243" s="1299" t="s">
        <v>720</v>
      </c>
      <c r="X243" s="955" t="str">
        <f>strCheckDate(O244:V244)</f>
        <v/>
      </c>
      <c r="Y243" s="776"/>
      <c r="Z243" s="776" t="str">
        <f t="shared" si="4"/>
        <v/>
      </c>
      <c r="AA243" s="776"/>
      <c r="AB243" s="776"/>
      <c r="AC243" s="776"/>
      <c r="AD243" s="955"/>
      <c r="AE243" s="955"/>
      <c r="AF243" s="955"/>
      <c r="AG243" s="955"/>
      <c r="AH243" s="955"/>
      <c r="AI243" s="955"/>
      <c r="AJ243" s="955"/>
    </row>
    <row r="244" spans="1:36" s="937" customFormat="1" ht="11.25" hidden="1" customHeight="1">
      <c r="A244" s="1281"/>
      <c r="B244" s="1281"/>
      <c r="C244" s="1281"/>
      <c r="D244" s="1281"/>
      <c r="E244" s="1281"/>
      <c r="F244" s="1281"/>
      <c r="G244" s="962"/>
      <c r="H244" s="962"/>
      <c r="I244" s="1281"/>
      <c r="J244" s="1281"/>
      <c r="K244" s="913"/>
      <c r="L244" s="751"/>
      <c r="M244" s="614"/>
      <c r="N244" s="614"/>
      <c r="O244" s="725"/>
      <c r="P244" s="725"/>
      <c r="Q244" s="731" t="str">
        <f>R243 &amp; "-" &amp; T243</f>
        <v>-</v>
      </c>
      <c r="R244" s="1288"/>
      <c r="S244" s="1289"/>
      <c r="T244" s="1288"/>
      <c r="U244" s="1289"/>
      <c r="V244" s="725"/>
      <c r="W244" s="1300"/>
      <c r="X244" s="955"/>
      <c r="Y244" s="776"/>
      <c r="Z244" s="776" t="str">
        <f t="shared" si="4"/>
        <v/>
      </c>
      <c r="AA244" s="776"/>
      <c r="AB244" s="776"/>
      <c r="AC244" s="776"/>
      <c r="AD244" s="955"/>
      <c r="AE244" s="955"/>
      <c r="AF244" s="955"/>
      <c r="AG244" s="955"/>
      <c r="AH244" s="955"/>
      <c r="AI244" s="955"/>
      <c r="AJ244" s="955"/>
    </row>
    <row r="245" spans="1:36" s="937" customFormat="1" ht="15" customHeight="1">
      <c r="A245" s="1281"/>
      <c r="B245" s="1281"/>
      <c r="C245" s="1281"/>
      <c r="D245" s="1281"/>
      <c r="E245" s="1281"/>
      <c r="F245" s="1281"/>
      <c r="G245" s="973"/>
      <c r="H245" s="962"/>
      <c r="I245" s="1281"/>
      <c r="J245" s="1281"/>
      <c r="K245" s="912"/>
      <c r="L245" s="653"/>
      <c r="M245" s="526" t="s">
        <v>24</v>
      </c>
      <c r="N245" s="953"/>
      <c r="O245" s="953"/>
      <c r="P245" s="953"/>
      <c r="Q245" s="953"/>
      <c r="R245" s="953"/>
      <c r="S245" s="953"/>
      <c r="T245" s="953"/>
      <c r="U245" s="953"/>
      <c r="V245" s="724"/>
      <c r="W245" s="1301"/>
      <c r="X245" s="955"/>
      <c r="Y245" s="776"/>
      <c r="Z245" s="776" t="str">
        <f t="shared" si="4"/>
        <v>Добавить вид теплоносителя (параметры теплоносителя)</v>
      </c>
      <c r="AA245" s="776"/>
      <c r="AB245" s="776"/>
      <c r="AC245" s="776"/>
      <c r="AD245" s="955"/>
      <c r="AE245" s="955"/>
      <c r="AF245" s="955"/>
      <c r="AG245" s="955"/>
      <c r="AH245" s="955"/>
      <c r="AI245" s="955"/>
      <c r="AJ245" s="955"/>
    </row>
    <row r="246" spans="1:36" s="937" customFormat="1" ht="15" customHeight="1">
      <c r="A246" s="1281"/>
      <c r="B246" s="1281"/>
      <c r="C246" s="1281"/>
      <c r="D246" s="1281"/>
      <c r="E246" s="1281"/>
      <c r="F246" s="973"/>
      <c r="G246" s="973"/>
      <c r="H246" s="962"/>
      <c r="I246" s="1281"/>
      <c r="J246" s="973"/>
      <c r="K246" s="912"/>
      <c r="L246" s="653"/>
      <c r="M246" s="525" t="s">
        <v>10</v>
      </c>
      <c r="N246" s="953"/>
      <c r="O246" s="953"/>
      <c r="P246" s="953"/>
      <c r="Q246" s="953"/>
      <c r="R246" s="953"/>
      <c r="S246" s="953"/>
      <c r="T246" s="953"/>
      <c r="U246" s="952"/>
      <c r="V246" s="953"/>
      <c r="W246" s="633"/>
      <c r="X246" s="955"/>
      <c r="Y246" s="776"/>
      <c r="Z246" s="776" t="str">
        <f t="shared" si="4"/>
        <v>Добавить группу потребителей</v>
      </c>
      <c r="AA246" s="776"/>
      <c r="AB246" s="776"/>
      <c r="AC246" s="776"/>
      <c r="AD246" s="955"/>
      <c r="AE246" s="955"/>
      <c r="AF246" s="955"/>
      <c r="AG246" s="955"/>
      <c r="AH246" s="955"/>
      <c r="AI246" s="955"/>
      <c r="AJ246" s="955"/>
    </row>
    <row r="247" spans="1:36" s="937" customFormat="1" ht="15" customHeight="1">
      <c r="A247" s="1281"/>
      <c r="B247" s="1281"/>
      <c r="C247" s="1281"/>
      <c r="D247" s="1281"/>
      <c r="E247" s="911"/>
      <c r="F247" s="973"/>
      <c r="G247" s="973"/>
      <c r="H247" s="973"/>
      <c r="I247" s="926"/>
      <c r="J247" s="941"/>
      <c r="K247" s="910"/>
      <c r="L247" s="653"/>
      <c r="M247" s="948" t="s">
        <v>11</v>
      </c>
      <c r="N247" s="953"/>
      <c r="O247" s="953"/>
      <c r="P247" s="953"/>
      <c r="Q247" s="953"/>
      <c r="R247" s="953"/>
      <c r="S247" s="953"/>
      <c r="T247" s="953"/>
      <c r="U247" s="952"/>
      <c r="V247" s="953"/>
      <c r="W247" s="633"/>
      <c r="X247" s="955"/>
      <c r="Y247" s="776"/>
      <c r="Z247" s="776" t="str">
        <f t="shared" si="4"/>
        <v>Добавить схему подключения</v>
      </c>
      <c r="AA247" s="776"/>
      <c r="AB247" s="776"/>
      <c r="AC247" s="776"/>
      <c r="AD247" s="955"/>
      <c r="AE247" s="955"/>
      <c r="AF247" s="955"/>
      <c r="AG247" s="955"/>
      <c r="AH247" s="955"/>
      <c r="AI247" s="955"/>
      <c r="AJ247" s="955"/>
    </row>
    <row r="248" spans="1:36" s="937" customFormat="1" ht="15" customHeight="1">
      <c r="A248" s="1281"/>
      <c r="B248" s="1281"/>
      <c r="C248" s="1281"/>
      <c r="D248" s="911"/>
      <c r="E248" s="911"/>
      <c r="F248" s="973"/>
      <c r="G248" s="973"/>
      <c r="H248" s="973"/>
      <c r="I248" s="926"/>
      <c r="J248" s="941"/>
      <c r="K248" s="910"/>
      <c r="L248" s="653"/>
      <c r="M248" s="947" t="s">
        <v>16</v>
      </c>
      <c r="N248" s="953"/>
      <c r="O248" s="953"/>
      <c r="P248" s="953"/>
      <c r="Q248" s="953"/>
      <c r="R248" s="953"/>
      <c r="S248" s="953"/>
      <c r="T248" s="953"/>
      <c r="U248" s="952"/>
      <c r="V248" s="953"/>
      <c r="W248" s="633"/>
      <c r="X248" s="955"/>
      <c r="Y248" s="776"/>
      <c r="Z248" s="776" t="str">
        <f t="shared" si="4"/>
        <v>Добавить источник тепловой энергии</v>
      </c>
      <c r="AA248" s="776"/>
      <c r="AB248" s="776"/>
      <c r="AC248" s="776"/>
      <c r="AD248" s="955"/>
      <c r="AE248" s="955"/>
      <c r="AF248" s="955"/>
      <c r="AG248" s="955"/>
      <c r="AH248" s="955"/>
      <c r="AI248" s="955"/>
      <c r="AJ248" s="955"/>
    </row>
    <row r="249" spans="1:36" s="937" customFormat="1" ht="15" customHeight="1">
      <c r="A249" s="1281"/>
      <c r="B249" s="1281"/>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633"/>
      <c r="X249" s="955"/>
      <c r="Y249" s="776"/>
      <c r="Z249" s="776" t="str">
        <f t="shared" si="4"/>
        <v>Добавить наименование системы теплоснабжения</v>
      </c>
      <c r="AA249" s="776"/>
      <c r="AB249" s="776"/>
      <c r="AC249" s="776"/>
      <c r="AD249" s="955"/>
      <c r="AE249" s="955"/>
      <c r="AF249" s="955"/>
      <c r="AG249" s="955"/>
      <c r="AH249" s="955"/>
      <c r="AI249" s="955"/>
      <c r="AJ249" s="955"/>
    </row>
    <row r="250" spans="1:36" s="937" customFormat="1" ht="15" customHeight="1">
      <c r="A250" s="1281"/>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633"/>
      <c r="X250" s="955"/>
      <c r="Y250" s="776"/>
      <c r="Z250" s="776" t="str">
        <f t="shared" si="4"/>
        <v>Добавить территорию действия тарифа</v>
      </c>
      <c r="AA250" s="776"/>
      <c r="AB250" s="776"/>
      <c r="AC250" s="776"/>
      <c r="AD250" s="955"/>
      <c r="AE250" s="955"/>
      <c r="AF250" s="955"/>
      <c r="AG250" s="955"/>
      <c r="AH250" s="955"/>
      <c r="AI250" s="955"/>
      <c r="AJ250" s="955"/>
    </row>
    <row r="251" spans="1:36"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36"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36" s="34" customFormat="1" ht="11.25">
      <c r="A253" s="34" t="s">
        <v>275</v>
      </c>
    </row>
    <row r="254" spans="1:36" ht="11.25"/>
    <row r="255" spans="1:36"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5"/>
      <c r="D296" s="1229">
        <v>1</v>
      </c>
      <c r="E296" s="1283"/>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5"/>
      <c r="D297" s="1229"/>
      <c r="E297" s="1283"/>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6"/>
      <c r="D301" s="241"/>
      <c r="E301" s="424"/>
      <c r="F301" s="1397"/>
      <c r="G301" s="1229">
        <v>0</v>
      </c>
      <c r="H301" s="1227"/>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6"/>
      <c r="D302" s="241"/>
      <c r="E302" s="424"/>
      <c r="F302" s="1397"/>
      <c r="G302" s="1229"/>
      <c r="H302" s="1227"/>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79">
        <v>1</v>
      </c>
      <c r="B336" s="206"/>
      <c r="C336" s="206"/>
      <c r="D336" s="206"/>
      <c r="F336" s="313" t="str">
        <f>"2." &amp;mergeValue(A336)</f>
        <v>2.1</v>
      </c>
      <c r="G336" s="389" t="s">
        <v>472</v>
      </c>
      <c r="H336" s="297"/>
      <c r="I336" s="188" t="s">
        <v>567</v>
      </c>
      <c r="J336" s="312"/>
      <c r="K336" s="206"/>
      <c r="L336" s="206"/>
      <c r="M336" s="206"/>
      <c r="N336" s="206"/>
      <c r="O336" s="206"/>
      <c r="P336" s="206"/>
      <c r="Q336" s="206"/>
      <c r="R336" s="206"/>
      <c r="S336" s="206"/>
      <c r="T336" s="206"/>
    </row>
    <row r="337" spans="1:83" s="182" customFormat="1" ht="90">
      <c r="A337" s="1279"/>
      <c r="B337" s="206"/>
      <c r="C337" s="206"/>
      <c r="D337" s="206"/>
      <c r="F337" s="313" t="str">
        <f>"3." &amp;mergeValue(A337)</f>
        <v>3.1</v>
      </c>
      <c r="G337" s="389" t="s">
        <v>473</v>
      </c>
      <c r="H337" s="297"/>
      <c r="I337" s="188" t="s">
        <v>565</v>
      </c>
      <c r="J337" s="312"/>
      <c r="K337" s="206"/>
      <c r="L337" s="206"/>
      <c r="M337" s="206"/>
      <c r="N337" s="206"/>
      <c r="O337" s="206"/>
      <c r="P337" s="206"/>
      <c r="Q337" s="206"/>
      <c r="R337" s="206"/>
      <c r="S337" s="206"/>
      <c r="T337" s="206"/>
    </row>
    <row r="338" spans="1:83" s="182" customFormat="1" ht="45">
      <c r="A338" s="1279"/>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83" s="182" customFormat="1" ht="101.25">
      <c r="A339" s="1279"/>
      <c r="B339" s="1279">
        <v>1</v>
      </c>
      <c r="C339" s="319"/>
      <c r="D339" s="319"/>
      <c r="F339" s="313" t="str">
        <f>"4."&amp;mergeValue(A339) &amp;"."&amp;mergeValue(B339)</f>
        <v>4.1.1</v>
      </c>
      <c r="G339" s="304" t="s">
        <v>569</v>
      </c>
      <c r="H339" s="297" t="str">
        <f>IF(region_name="","",region_name)</f>
        <v>Самарская область</v>
      </c>
      <c r="I339" s="188" t="s">
        <v>477</v>
      </c>
      <c r="J339" s="312"/>
      <c r="K339" s="206"/>
      <c r="L339" s="206"/>
      <c r="M339" s="206"/>
      <c r="N339" s="206"/>
      <c r="O339" s="206"/>
      <c r="P339" s="206"/>
      <c r="Q339" s="206"/>
      <c r="R339" s="206"/>
      <c r="S339" s="206"/>
      <c r="T339" s="206"/>
    </row>
    <row r="340" spans="1:83" s="182" customFormat="1" ht="191.25">
      <c r="A340" s="1279"/>
      <c r="B340" s="1279"/>
      <c r="C340" s="1279">
        <v>1</v>
      </c>
      <c r="D340" s="319"/>
      <c r="F340" s="313" t="str">
        <f>"4."&amp;mergeValue(A340) &amp;"."&amp;mergeValue(B340)&amp;"."&amp;mergeValue(C340)</f>
        <v>4.1.1.1</v>
      </c>
      <c r="G340" s="318" t="s">
        <v>475</v>
      </c>
      <c r="H340" s="297"/>
      <c r="I340" s="188" t="s">
        <v>478</v>
      </c>
      <c r="J340" s="312"/>
      <c r="K340" s="206"/>
      <c r="L340" s="206"/>
      <c r="M340" s="206"/>
      <c r="N340" s="206"/>
      <c r="O340" s="206"/>
      <c r="P340" s="206"/>
      <c r="Q340" s="206"/>
      <c r="R340" s="206"/>
      <c r="S340" s="206"/>
      <c r="T340" s="206"/>
    </row>
    <row r="341" spans="1:83" s="182" customFormat="1" ht="33.75" customHeight="1">
      <c r="A341" s="1279"/>
      <c r="B341" s="1279"/>
      <c r="C341" s="1279"/>
      <c r="D341" s="319">
        <v>1</v>
      </c>
      <c r="F341" s="313" t="str">
        <f>"4."&amp;mergeValue(A341) &amp;"."&amp;mergeValue(B341)&amp;"."&amp;mergeValue(C341)&amp;"."&amp;mergeValue(D341)</f>
        <v>4.1.1.1.1</v>
      </c>
      <c r="G341" s="392" t="s">
        <v>476</v>
      </c>
      <c r="H341" s="297"/>
      <c r="I341" s="1280" t="s">
        <v>568</v>
      </c>
      <c r="J341" s="312"/>
      <c r="K341" s="206"/>
      <c r="L341" s="206"/>
      <c r="M341" s="206"/>
      <c r="N341" s="206"/>
      <c r="O341" s="206"/>
      <c r="P341" s="206"/>
      <c r="Q341" s="206"/>
      <c r="R341" s="206"/>
      <c r="S341" s="206"/>
      <c r="T341" s="206"/>
    </row>
    <row r="342" spans="1:83" s="182" customFormat="1" ht="18.75">
      <c r="A342" s="1279"/>
      <c r="B342" s="1279"/>
      <c r="C342" s="1279"/>
      <c r="D342" s="319"/>
      <c r="F342" s="396"/>
      <c r="G342" s="397" t="s">
        <v>4</v>
      </c>
      <c r="H342" s="398"/>
      <c r="I342" s="1280"/>
      <c r="J342" s="312"/>
      <c r="K342" s="206"/>
      <c r="L342" s="206"/>
      <c r="M342" s="206"/>
      <c r="N342" s="206"/>
      <c r="O342" s="206"/>
      <c r="P342" s="206"/>
      <c r="Q342" s="206"/>
      <c r="R342" s="206"/>
      <c r="S342" s="206"/>
      <c r="T342" s="206"/>
    </row>
    <row r="343" spans="1:83" s="182" customFormat="1" ht="18.75">
      <c r="A343" s="1279"/>
      <c r="B343" s="1279"/>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79"/>
      <c r="B344" s="206"/>
      <c r="C344" s="206"/>
      <c r="D344" s="206"/>
      <c r="F344" s="315"/>
      <c r="G344" s="148" t="s">
        <v>482</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5" customFormat="1" ht="17.100000000000001" customHeight="1">
      <c r="A348" s="1067" t="s">
        <v>700</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701</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7"/>
      <c r="E355" s="1368"/>
      <c r="F355" s="1369"/>
      <c r="G355" s="1104"/>
      <c r="H355" s="1163"/>
      <c r="I355" s="1161"/>
      <c r="J355" s="1126"/>
      <c r="K355" s="1104" t="s">
        <v>448</v>
      </c>
      <c r="L355" s="1280" t="s">
        <v>702</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7"/>
      <c r="E356" s="1368"/>
      <c r="F356" s="1369"/>
      <c r="G356" s="1080"/>
      <c r="H356" s="1148" t="s">
        <v>273</v>
      </c>
      <c r="I356" s="1143"/>
      <c r="J356" s="1143"/>
      <c r="K356" s="1141"/>
      <c r="L356" s="1280"/>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703</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7"/>
      <c r="E361" s="1368"/>
      <c r="F361" s="1369"/>
      <c r="G361" s="1104"/>
      <c r="H361" s="1163"/>
      <c r="I361" s="1161"/>
      <c r="J361" s="1167"/>
      <c r="K361" s="1104" t="s">
        <v>448</v>
      </c>
      <c r="L361" s="1280" t="s">
        <v>702</v>
      </c>
      <c r="M361" s="1151"/>
      <c r="N361" s="1096"/>
      <c r="O361" s="1096"/>
    </row>
    <row r="362" spans="1:83" s="1065" customFormat="1" ht="17.100000000000001" customHeight="1">
      <c r="A362" s="1101"/>
      <c r="B362" s="1090"/>
      <c r="C362" s="1074"/>
      <c r="D362" s="1367"/>
      <c r="E362" s="1368"/>
      <c r="F362" s="1369"/>
      <c r="G362" s="1080"/>
      <c r="H362" s="1148" t="s">
        <v>273</v>
      </c>
      <c r="I362" s="1143"/>
      <c r="J362" s="1143"/>
      <c r="K362" s="1141"/>
      <c r="L362" s="1280"/>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704</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705</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7"/>
      <c r="K372" s="1104" t="s">
        <v>448</v>
      </c>
      <c r="L372" s="1127"/>
      <c r="M372" s="1151"/>
      <c r="N372" s="1096"/>
      <c r="O372" s="1096"/>
    </row>
  </sheetData>
  <sheetProtection formatColumns="0" formatRows="0"/>
  <dataConsolidate/>
  <mergeCells count="314">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 ref="N194:AF194"/>
    <mergeCell ref="N195:AF195"/>
    <mergeCell ref="O162:V162"/>
    <mergeCell ref="O163:V163"/>
    <mergeCell ref="O164:V164"/>
    <mergeCell ref="O165:V165"/>
    <mergeCell ref="S148:S149"/>
    <mergeCell ref="O160:V160"/>
    <mergeCell ref="O161:V161"/>
    <mergeCell ref="W166:W168"/>
    <mergeCell ref="S166:S167"/>
    <mergeCell ref="T148:T149"/>
    <mergeCell ref="R148:R149"/>
    <mergeCell ref="R166:R167"/>
    <mergeCell ref="T166:T167"/>
    <mergeCell ref="U166:U167"/>
    <mergeCell ref="X182:X184"/>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CJ110:CJ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2:V72"/>
    <mergeCell ref="R130:R131"/>
    <mergeCell ref="R73:R74"/>
    <mergeCell ref="S73:S74"/>
    <mergeCell ref="O88:V88"/>
    <mergeCell ref="U148:U149"/>
    <mergeCell ref="AI109:AI110"/>
    <mergeCell ref="AJ109:AJ110"/>
    <mergeCell ref="AK109:AK110"/>
    <mergeCell ref="Y109:Y110"/>
    <mergeCell ref="O145:V145"/>
    <mergeCell ref="O147:V147"/>
    <mergeCell ref="CE109:CE110"/>
    <mergeCell ref="CF109:CF110"/>
    <mergeCell ref="CG109:CG110"/>
    <mergeCell ref="CH109:CH110"/>
    <mergeCell ref="O103:CI103"/>
    <mergeCell ref="O104:CI104"/>
    <mergeCell ref="O105:CI105"/>
    <mergeCell ref="O106:CI106"/>
    <mergeCell ref="O107:CI107"/>
    <mergeCell ref="O108:CI108"/>
    <mergeCell ref="BS109:BS110"/>
    <mergeCell ref="BT109:BT110"/>
    <mergeCell ref="BU109:BU110"/>
    <mergeCell ref="BV109:BV110"/>
    <mergeCell ref="BH109:BH110"/>
    <mergeCell ref="BI109:BI110"/>
    <mergeCell ref="BJ109:BJ110"/>
    <mergeCell ref="AW109:AW110"/>
    <mergeCell ref="AX109:AX110"/>
    <mergeCell ref="BG109:BG110"/>
    <mergeCell ref="AL109:AL110"/>
    <mergeCell ref="AU109:AU110"/>
    <mergeCell ref="AV109:AV110"/>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YR103:WYR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MF103:MF109 WB103:WB109 AFX103:AFX109 APT103:APT109 AZP103:AZP109 BJL103:BJL109 BTH103:BTH109 CDD103:CDD109 CMZ103:CMZ109 CWV103:CWV109 DGR103:DGR109 DQN103:DQN109 EAJ103:EAJ109 EKF103:EKF109 EUB103:EUB109 FDX103:FDX109 FNT103:FNT109 FXP103:FXP109 GHL103:GHL109 GRH103:GRH109 HBD103:HBD109 HKZ103:HKZ109 HUV103:HUV109 IER103:IER109 ION103:ION109 IYJ103:IYJ109 JIF103:JIF109 JSB103:JSB109 KBX103:KBX109 KLT103:KLT109 KVP103:KVP109 LFL103:LFL109 LPH103:LPH109 LZD103:LZD109 MIZ103:MIZ109 MSV103:MSV109 NCR103:NCR109 NMN103:NMN109 NWJ103:NWJ109 OGF103:OGF109 OQB103:OQB109 OZX103:OZX109 PJT103:PJT109 PTP103:PTP109 QDL103:QDL109 QNH103:QNH109 QXD103:QXD109 RGZ103:RGZ109 RQV103:RQV109 SAR103:SAR109 SKN103:SKN109 SUJ103:SUJ109 TEF103:TEF109 TOB103:TOB109 TXX103:TXX109 UHT103:UHT109 URP103:URP109 VBL103:VBL109 VLH103:VLH109 VVD103:VVD109 WEZ103:WEZ109 WOV103:WOV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xr:uid="{00000000-0002-0000-2600-000000000000}">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AA119:AB119 AA109:AB109 AM119:AN119 AM109:AN109 AY119:AZ119 AY109:AZ109 BK119:BL119 BK109:BL109 BW119:BX119 BW109:BX109"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LF119 WMG37 WMG91:WMG92 WMG148 WWC37 WMG73 WWC73 WMG130 WWC91:WWC92 WWC130 WMG166 WWC166 G9:G10 K9:K10 O9:O10 JR182 TN182 VLF109 VVB109 WEX109 WOT109 VVB119 WYP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MD109 VZ109 AFV109 APR109 AZN109 BJJ109 BTF109 CDB109 CMX109 CWT109 DGP109 DQL109 EAH109 EKD109 ETZ109 FDV109 FNR109 FXN109 GHJ109 GRF109 HBB109 HKX109 HUT109 IEP109 IOL109 IYH109 JID109 JRZ109 KBV109 KLR109 KVN109 LFJ109 LPF109 LZB109 MIX109 MST109 NCP109 NML109 NWH109 OGD109 OPZ109 OZV109 PJR109 PTN109 QDJ109 QNF109 QXB109 RGX109 RQT109 SAP109 SKL109 SUH109 TED109 TNZ109 TXV109 UHR109 URN109 VBJ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EX119 WOT119 WYP119 VBJ119 MB119 VX119 AFT119 APP119 AZL119 BJH119 BTD119 CCZ119 CMV119 CWR119 DGN119 DQJ119 EAF119 EKB119 ETX119 FDT119 FNP119 FXL119 GHH119 GRD119 HAZ119 HKV119 HUR119 IEN119 IOJ119 IYF119 JIB119 JRX119 KBT119 KLP119 KVL119 LFH119 LPD119 LYZ119 MIV119 MSR119 NCN119 NMJ119 NWF119 OGB119 OPX119 OZT119 PJP119 PTL119 QDH119 QND119 QWZ119 RGV119 RQR119 SAN119 SKJ119 SUF119 TEB119 TNX119 TXT119 UHP119 URL119 VBH119 VLD119 VUZ119 WEV119 WOR119 WYN119 MD119 VZ119 AFV119 APR119 AZN119 BJJ119 BTF119 CDB119 CMX119 CWT119 DGP119 DQL119 EAH119 EKD119 ETZ119 FDV119 FNR119 FXN119 GHJ119 GRF119 HBB119 HKX119 HUT119 IEP119 IOL119 IYH119 JID119 JRZ119 KBV119 KLR119 KVN119 LFJ119 LPF119 LZB119 MIX119 MST119 NCP119 NML119 NWH119 OGD119 OPZ119 OZV119 PJR119 PTN119 QDJ119 QNF119 QXB119 RGX119 RQT119 SAP119 SKL119 SUH119 TED119 TNZ119 TXV119 UHR119 URN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U166 U91:U92 V182 AE196 WYN109:WYN110 WOR109:WOR110 WEV109:WEV110 VUZ109:VUZ110 VLD109:VLD110 VBH109:VBH110 URL109:URL110 UHP109:UHP110 TXT109:TXT110 TNX109:TNX110 TEB109:TEB110 SUF109:SUF110 SKJ109:SKJ110 SAN109:SAN110 RQR109:RQR110 RGV109:RGV110 QWZ109:QWZ110 QND109:QND110 QDH109:QDH110 PTL109:PTL110 PJP109:PJP110 OZT109:OZT110 OPX109:OPX110 OGB109:OGB110 NWF109:NWF110 NMJ109:NMJ110 NCN109:NCN110 MSR109:MSR110 MIV109:MIV110 LYZ109:LYZ110 LPD109:LPD110 LFH109:LFH110 KVL109:KVL110 KLP109:KLP110 KBT109:KBT110 JRX109:JRX110 JIB109:JIB110 IYF109:IYF110 IOJ109:IOJ110 IEN109:IEN110 HUR109:HUR110 HKV109:HKV110 HAZ109:HAZ110 GRD109:GRD110 GHH109:GHH110 FXL109:FXL110 FNP109:FNP110 FDT109:FDT110 ETX109:ETX110 EKB109:EKB110 EAF109:EAF110 DQJ109:DQJ110 DGN109:DGN110 CWR109:CWR110 CMV109:CMV110 CCZ109:CCZ110 BTD109:BTD110 BJH109:BJH110 AZL109:AZL110 APP109:APP110 AFT109:AFT110 VX109:VX110 MB109:MB110 X109:X110 Z109 Z119 AJ119 AJ109:AJ110 AL119 AL109 AV119 AV109:AV110 AX119 AX109 BH119 BH109:BH110 BJ119 BJ109 BT119 BT109:BT110 BV119 BV109 CF119 CF109:CF110 CH109 CH119"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OS119 WMF130:WMF131 WWB130:WWB131 WMF148:WMF149 WWB148:WWB149 WMD91:WMD92 WVZ91:WVZ92 WMF37 WMF73 WWB37 WWB73 WOS109 WYO109 WMF55 I291 WYO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MA109 VW109 AFS109 APO109 AZK109 BJG109 BTC109 CCY109 CMU109 CWQ109 DGM109 DQI109 EAE109 EKA109 ETW109 FDS109 FNO109 FXK109 GHG109 GRC109 HAY109 HKU109 HUQ109 IEM109 IOI109 IYE109 JIA109 JRW109 KBS109 KLO109 KVK109 LFG109 LPC109 LYY109 MIU109 MSQ109 NCM109 NMI109 NWE109 OGA109 OPW109 OZS109 PJO109 PTK109 QDG109 QNC109 QWY109 RGU109 RQQ109 SAM109 SKI109 SUE109 TEA109 TNW109 TXS109 UHO109 URK109 VBG109 VLC109 VUY109 WEU109 WOQ109 WYM109 Y109 MC109 VY109 AFU109 APQ109 AZM109 BJI109 BTE109 CDA109 CMW109 CWS109 DGO109 DQK109 EAG109 EKC109 ETY109 FDU109 FNQ109 FXM109 GHI109 GRE109 HBA109 HKW109 HUS109 IEO109 IOK109 IYG109 JIC109 JRY109 KBU109 KLQ109 KVM109 LFI109 LPE109 LZA109 MIW109 MSS109 NCO109 NMK109 NWG109 OGC109 OPY109 OZU109 PJQ109 PTM109 QDI109 QNE109 QXA109 RGW109 RQS109 SAO109 SKK109 SUG109 TEC109 TNY109 TXU109 UHQ109 URM109 VBI109 VLE109 VVA109 WEW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MA119 VW119 AFS119 APO119 AZK119 BJG119 BTC119 CCY119 CMU119 CWQ119 DGM119 DQI119 EAE119 EKA119 ETW119 FDS119 FNO119 FXK119 GHG119 GRC119 HAY119 HKU119 HUQ119 IEM119 IOI119 IYE119 JIA119 JRW119 KBS119 KLO119 KVK119 LFG119 LPC119 LYY119 MIU119 MSQ119 NCM119 NMI119 NWE119 OGA119 OPW119 OZS119 PJO119 PTK119 QDG119 QNC119 QWY119 RGU119 RQQ119 SAM119 SKI119 SUE119 TEA119 TNW119 TXS119 UHO119 URK119 VBG119 VLC119 VUY119 WEU119 WOQ119 WYM119 Y119 MC119 VY119 AFU119 APQ119 AZM119 BJI119 BTE119 CDA119 CMW119 CWS119 DGO119 DQK119 EAG119 EKC119 ETY119 FDU119 FNQ119 FXM119 GHI119 GRE119 HBA119 HKW119 HUS119 IEO119 IOK119 IYG119 JIC119 JRY119 KBU119 KLQ119 KVM119 LFI119 LPE119 LZA119 MIW119 MSS119 NCO119 NMK119 NWG119 OGC119 OPY119 OZU119 PJQ119 PTM119 QDI119 QNE119 QXA119 RGW119 RQS119 SAO119 SKK119 SUG119 TEC119 TNY119 TXU119 UHQ119 URM119 VBI119 VLE119 VVA119 WEW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H355:I355 H361:I361 H367:I367 H372:I372 AI109 AK109 AI119 AK119 AU109 AW109 AU119 AW119 BG109 BI109 BG119 BI119 BS109 BU109 BS119 BU119 CE109 CG109 CE119 CG119" xr:uid="{00000000-0002-0000-2600-000003000000}"/>
    <dataValidation allowBlank="1" promptTitle="checkPeriodRange" sqref="WYL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LZ109 VV109 AFR109 APN109 AZJ109 BJF109 BTB109 CCX109 CMT109 CWP109 DGL109 DQH109 EAD109 EJZ109 ETV109 FDR109 FNN109 FXJ109 GHF109 GRB109 HAX109 HKT109 HUP109 IEL109 IOH109 IYD109 JHZ109 JRV109 KBR109 KLN109 KVJ109 LFF109 LPB109 LYX109 MIT109 MSP109 NCL109 NMH109 NWD109 OFZ109 OPV109 OZR109 PJN109 PTJ109 QDF109 QNB109 QWX109 RGT109 RQP109 SAL109 SKH109 SUD109 TDZ109 TNV109 TXR109 UHN109 URJ109 VBF109 VLB109 VUX109 WET109 WOP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YL119 V119 LZ119 VV119 AFR119 APN119 AZJ119 BJF119 BTB119 CCX119 CMT119 CWP119 DGL119 DQH119 EAD119 EJZ119 ETV119 FDR119 FNN119 FXJ119 GHF119 GRB119 HAX119 HKT119 HUP119 IEL119 IOH119 IYD119 JHZ119 JRV119 KBR119 KLN119 KVJ119 LFF119 LPB119 LYX119 MIT119 MSP119 NCL119 NMH119 NWD119 OFZ119 OPV119 OZR119 PJN119 PTJ119 QDF119 QNB119 QWX119 RGT119 RQP119 SAL119 SKH119 SUD119 TDZ119 TNV119 TXR119 UHN119 URJ119 VBF119 VLB119 VUX119 WET119 WOP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AH109 AH119 AT109 AT119 BF109 BF119 BR109 BR119 CD109 CD119" xr:uid="{00000000-0002-0000-2600-000004000000}"/>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5"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xr:uid="{00000000-0002-0000-2600-000009000000}">
      <formula1>kind_of_scheme_in</formula1>
    </dataValidation>
    <dataValidation type="list" allowBlank="1" showInputMessage="1" showErrorMessage="1" errorTitle="Ошибка" error="Выберите значение из списка" sqref="WYE108 LS108 VO108 AFK108 APG108 AZC108 BIY108 BSU108 CCQ108 CMM108 CWI108 DGE108 DQA108 DZW108 EJS108 ETO108 FDK108 FNG108 FXC108 GGY108 GQU108 HAQ108 HKM108 HUI108 IEE108 IOA108 IXW108 JHS108 JRO108 KBK108 KLG108 KVC108 LEY108 LOU108 LYQ108 MIM108 MSI108 NCE108 NMA108 NVW108 OFS108 OPO108 OZK108 PJG108 PTC108 QCY108 QMU108 QWQ108 RGM108 RQI108 SAE108 SKA108 STW108 TDS108 TNO108 TXK108 UHG108 URC108 VAY108 VKU108 VUQ108 WEM108 WOI108 O108" xr:uid="{00000000-0002-0000-2600-00000A000000}">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LP114:MF114 VL114:WB114 AFH114:AFX114 APD114:APT114 AYZ114:AZP114 BIV114:BJL114 BSR114:BTH114 CCN114:CDD114 CMJ114:CMZ114 CWF114:CWV114 DGB114:DGR114 DPX114:DQN114 DZT114:EAJ114 EJP114:EKF114 ETL114:EUB114 FDH114:FDX114 FND114:FNT114 FWZ114:FXP114 GGV114:GHL114 GQR114:GRH114 HAN114:HBD114 HKJ114:HKZ114 HUF114:HUV114 IEB114:IER114 INX114:ION114 IXT114:IYJ114 JHP114:JIF114 JRL114:JSB114 KBH114:KBX114 KLD114:KLT114 KUZ114:KVP114 LEV114:LFL114 LOR114:LPH114 LYN114:LZD114 MIJ114:MIZ114 MSF114:MSV114 NCB114:NCR114 NLX114:NMN114 NVT114:NWJ114 OFP114:OGF114 OPL114:OQB114 OZH114:OZX114 PJD114:PJT114 PSZ114:PTP114 QCV114:QDL114 QMR114:QNH114 QWN114:QXD114 RGJ114:RGZ114 RQF114:RQV114 SAB114:SAR114 SJX114:SKN114 STT114:SUJ114 TDP114:TEF114 TNL114:TOB114 TXH114:TXX114 UHD114:UHT114 UQZ114:URP114 VAV114:VBL114 VKR114:VLH114 VUN114:VVD114 WEJ114:WEZ114 WOF114:WOV114 WYB114:WYR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1"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YC119 M119 LQ119 VM119 AFI119 APE119 AZA119 BIW119 BSS119 CCO119 CMK119 CWG119 DGC119 DPY119 DZU119 EJQ119 ETM119 FDI119 FNE119 FXA119 GGW119 GQS119 HAO119 HKK119 HUG119 IEC119 INY119 IXU119 JHQ119 JRM119 KBI119 KLE119 KVA119 LEW119 LOS119 LYO119 MIK119 MSG119 NCC119 NLY119 NVU119 OFQ119 OPM119 OZI119 PJE119 PTA119 QCW119 QMS119 QWO119 RGK119 RQG119 SAC119 SJY119 STU119 TDQ119 TNM119 TXI119 UHE119 URA119 VAW119 VKS119 VUO119 WEK119 WOG119" xr:uid="{00000000-0002-0000-2600-000013000000}">
      <formula1>900</formula1>
    </dataValidation>
    <dataValidation type="list" allowBlank="1" showInputMessage="1" errorTitle="Ошибка" error="Выберите значение из списка" prompt="Выберите значение из списка" sqref="WOG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YC109 LQ109 VM109 AFI109 APE109 AZA109 BIW109 BSS109 CCO109 CMK109 CWG109 DGC109 DPY109 DZU109 EJQ109 ETM109 FDI109 FNE109 FXA109 GGW109 GQS109 HAO109 HKK109 HUG109 IEC109 INY109 IXU109 JHQ109 JRM109 KBI109 KLE109 KVA109 LEW109 LOS109 LYO109 MIK109 MSG109 NCC109 NLY109 NVU109 OFQ109 OPM109 OZI109 PJE109 PTA109 QCW109 QMS109 QWO109 RGK109 RQG109 SAC109 SJY109 STU109 TDQ109 TNM109 TXI109 UHE109 URA109 VAW109 VKS109 VUO109 WEK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LP115:MF118 VL115:WB118 AFH115:AFX118 APD115:APT118 AYZ115:AZP118 BIV115:BJL118 BSR115:BTH118 CCN115:CDD118 CMJ115:CMZ118 CWF115:CWV118 DGB115:DGR118 DPX115:DQN118 DZT115:EAJ118 EJP115:EKF118 ETL115:EUB118 FDH115:FDX118 FND115:FNT118 FWZ115:FXP118 GGV115:GHL118 GQR115:GRH118 HAN115:HBD118 HKJ115:HKZ118 HUF115:HUV118 IEB115:IER118 INX115:ION118 IXT115:IYJ118 JHP115:JIF118 JRL115:JSB118 KBH115:KBX118 KLD115:KLT118 KUZ115:KVP118 LEV115:LFL118 LOR115:LPH118 LYN115:LZD118 MIJ115:MIZ118 MSF115:MSV118 NCB115:NCR118 NLX115:NMN118 NVT115:NWJ118 OFP115:OGF118 OPL115:OQB118 OZH115:OZX118 PJD115:PJT118 PSZ115:PTP118 QCV115:QDL118 QMR115:QNH118 QWN115:QXD118 RGJ115:RGZ118 RQF115:RQV118 SAB115:SAR118 SJX115:SKN118 STT115:SUJ118 TDP115:TEF118 TNL115:TOB118 TXH115:TXX118 UHD115:UHT118 UQZ115:URP118 VAV115:VBL118 VKR115:VLH118 VUN115:VVD118 WEJ115:WEZ118 WOF115:WOV118 WYB115:WYR118 LP111:MF113 VL111:WB113 AFH111:AFX113 APD111:APT113 AYZ111:AZP113 BIV111:BJL113 BSR111:BTH113 CCN111:CDD113 CMJ111:CMZ113 CWF111:CWV113 DGB111:DGR113 DPX111:DQN113 DZT111:EAJ113 EJP111:EKF113 ETL111:EUB113 FDH111:FDX113 FND111:FNT113 FWZ111:FXP113 GGV111:GHL113 GQR111:GRH113 HAN111:HBD113 HKJ111:HKZ113 HUF111:HUV113 IEB111:IER113 INX111:ION113 IXT111:IYJ113 JHP111:JIF113 JRL111:JSB113 KBH111:KBX113 KLD111:KLT113 KUZ111:KVP113 LEV111:LFL113 LOR111:LPH113 LYN111:LZD113 MIJ111:MIZ113 MSF111:MSV113 NCB111:NCR113 NLX111:NMN113 NVT111:NWJ113 OFP111:OGF113 OPL111:OQB113 OZH111:OZX113 PJD111:PJT113 PSZ111:PTP113 QCV111:QDL113 QMR111:QNH113 QWN111:QXD113 RGJ111:RGZ113 RQF111:RQV113 SAB111:SAR113 SJX111:SKN113 STT111:SUJ113 TDP111:TEF113 TNL111:TOB113 TXH111:TXX113 UHD111:UHT113 UQZ111:URP113 VAV111:VBL113 VKR111:VLH113 VUN111:VVD113 WEJ111:WEZ113 WOF111:WOV113 WYB111:WYR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xr:uid="{00000000-0002-0000-2600-0000150000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6:Q208"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6:U207 U210:U211"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6 Y210"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5 J367"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 zoomScaleNormal="100" workbookViewId="0">
      <selection activeCell="J29" sqref="J29"/>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28792378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753</v>
      </c>
      <c r="F5" s="1224"/>
      <c r="G5" s="406"/>
      <c r="J5" s="289"/>
    </row>
    <row r="6" spans="1:12" s="348" customFormat="1" ht="6">
      <c r="A6" s="342"/>
      <c r="B6" s="343"/>
      <c r="C6" s="344"/>
      <c r="D6" s="345"/>
      <c r="E6" s="350"/>
      <c r="F6" s="351"/>
      <c r="G6" s="352"/>
      <c r="I6" s="349"/>
    </row>
    <row r="7" spans="1:12" ht="27">
      <c r="D7" s="23"/>
      <c r="E7" s="24" t="s">
        <v>50</v>
      </c>
      <c r="F7" s="308" t="s">
        <v>150</v>
      </c>
      <c r="G7" s="360"/>
    </row>
    <row r="8" spans="1:12" s="348" customFormat="1" ht="6">
      <c r="A8" s="342"/>
      <c r="B8" s="343"/>
      <c r="C8" s="344"/>
      <c r="D8" s="345"/>
      <c r="E8" s="346"/>
      <c r="F8" s="347"/>
      <c r="G8" s="345"/>
      <c r="I8" s="349"/>
    </row>
    <row r="9" spans="1:12" ht="27">
      <c r="D9" s="23"/>
      <c r="E9" s="24" t="s">
        <v>455</v>
      </c>
      <c r="F9" s="326" t="s">
        <v>83</v>
      </c>
      <c r="G9" s="359"/>
    </row>
    <row r="10" spans="1:12" s="348" customFormat="1" ht="6">
      <c r="A10" s="353"/>
      <c r="B10" s="343"/>
      <c r="C10" s="344"/>
      <c r="D10" s="354"/>
      <c r="E10" s="350"/>
      <c r="F10" s="355"/>
      <c r="G10" s="356"/>
      <c r="I10" s="349"/>
    </row>
    <row r="11" spans="1:12" ht="27">
      <c r="A11" s="192"/>
      <c r="D11" s="23"/>
      <c r="E11" s="78" t="s">
        <v>453</v>
      </c>
      <c r="F11" s="1198" t="s">
        <v>1454</v>
      </c>
      <c r="G11" s="357"/>
    </row>
    <row r="12" spans="1:12" ht="27">
      <c r="D12" s="23"/>
      <c r="E12" s="78" t="s">
        <v>454</v>
      </c>
      <c r="F12" s="1198" t="s">
        <v>1455</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760</v>
      </c>
      <c r="G15" s="359"/>
    </row>
    <row r="16" spans="1:12" ht="27" hidden="1">
      <c r="D16" s="23"/>
      <c r="E16" s="78" t="s">
        <v>572</v>
      </c>
      <c r="F16" s="309"/>
      <c r="G16" s="359"/>
    </row>
    <row r="17" spans="1:9" ht="19.5">
      <c r="D17" s="23"/>
      <c r="E17" s="24"/>
      <c r="F17" s="1048" t="s">
        <v>678</v>
      </c>
      <c r="G17" s="20"/>
    </row>
    <row r="18" spans="1:9" s="1047" customFormat="1" ht="5.25" hidden="1">
      <c r="A18" s="1044"/>
      <c r="B18" s="1042"/>
      <c r="C18" s="1045"/>
      <c r="D18" s="1046"/>
      <c r="E18" s="1040"/>
      <c r="F18" s="1039"/>
      <c r="G18" s="1046"/>
      <c r="I18" s="1043"/>
    </row>
    <row r="19" spans="1:9" ht="27">
      <c r="D19" s="23"/>
      <c r="E19" s="1041" t="s">
        <v>676</v>
      </c>
      <c r="F19" s="1159" t="s">
        <v>2108</v>
      </c>
      <c r="G19" s="359"/>
    </row>
    <row r="20" spans="1:9" ht="27">
      <c r="D20" s="23"/>
      <c r="E20" s="1041" t="s">
        <v>677</v>
      </c>
      <c r="F20" s="1158" t="s">
        <v>2109</v>
      </c>
      <c r="G20" s="359"/>
    </row>
    <row r="21" spans="1:9" s="1047" customFormat="1" ht="5.25" hidden="1">
      <c r="A21" s="1044"/>
      <c r="B21" s="1042"/>
      <c r="C21" s="1045"/>
      <c r="D21" s="1046"/>
      <c r="E21" s="1040"/>
      <c r="F21" s="1039"/>
      <c r="G21" s="1046"/>
      <c r="I21" s="1043"/>
    </row>
    <row r="22" spans="1:9" ht="19.5" hidden="1">
      <c r="D22" s="23"/>
      <c r="E22" s="24"/>
      <c r="F22" s="414" t="s">
        <v>579</v>
      </c>
      <c r="G22" s="20"/>
    </row>
    <row r="23" spans="1:9" s="1064" customFormat="1" ht="5.25" hidden="1">
      <c r="A23" s="1061"/>
      <c r="B23" s="1059"/>
      <c r="C23" s="1062"/>
      <c r="D23" s="1063"/>
      <c r="E23" s="1040"/>
      <c r="F23" s="1039"/>
      <c r="G23" s="1063"/>
      <c r="I23" s="1060"/>
    </row>
    <row r="24" spans="1:9" ht="27" hidden="1">
      <c r="D24" s="23"/>
      <c r="E24" s="1049" t="s">
        <v>679</v>
      </c>
      <c r="F24" s="309"/>
      <c r="G24" s="359"/>
    </row>
    <row r="25" spans="1:9" ht="27" hidden="1">
      <c r="D25" s="23"/>
      <c r="E25" s="1049" t="s">
        <v>680</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1673</v>
      </c>
      <c r="G29" s="358"/>
    </row>
    <row r="30" spans="1:9" ht="27" hidden="1">
      <c r="C30" s="27"/>
      <c r="D30" s="28"/>
      <c r="E30" s="49" t="s">
        <v>201</v>
      </c>
      <c r="F30" s="311"/>
      <c r="G30" s="358"/>
    </row>
    <row r="31" spans="1:9" ht="27">
      <c r="C31" s="27"/>
      <c r="D31" s="28"/>
      <c r="E31" s="29" t="s">
        <v>51</v>
      </c>
      <c r="F31" s="310" t="s">
        <v>1674</v>
      </c>
      <c r="G31" s="358"/>
    </row>
    <row r="32" spans="1:9" ht="27">
      <c r="C32" s="27"/>
      <c r="D32" s="28"/>
      <c r="E32" s="29" t="s">
        <v>52</v>
      </c>
      <c r="F32" s="310" t="s">
        <v>1482</v>
      </c>
      <c r="G32" s="358"/>
      <c r="H32" s="30"/>
    </row>
    <row r="33" spans="1:9" s="348" customFormat="1" ht="6">
      <c r="A33" s="353"/>
      <c r="B33" s="343"/>
      <c r="C33" s="344"/>
      <c r="D33" s="354"/>
      <c r="E33" s="350"/>
      <c r="F33" s="355"/>
      <c r="G33" s="356"/>
      <c r="I33" s="349"/>
    </row>
    <row r="34" spans="1:9" ht="27">
      <c r="A34" s="191"/>
      <c r="D34" s="25"/>
      <c r="E34" s="749" t="s">
        <v>636</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522</v>
      </c>
      <c r="F40" s="1158" t="s">
        <v>2110</v>
      </c>
      <c r="G40" s="357"/>
    </row>
    <row r="41" spans="1:9" ht="27">
      <c r="A41" s="193"/>
      <c r="B41" s="87"/>
      <c r="D41" s="32"/>
      <c r="E41" s="38" t="s">
        <v>523</v>
      </c>
      <c r="F41" s="1158" t="s">
        <v>2111</v>
      </c>
      <c r="G41" s="357"/>
    </row>
    <row r="42" spans="1:9" ht="19.5">
      <c r="D42" s="23"/>
      <c r="E42" s="24"/>
      <c r="F42" s="414" t="s">
        <v>555</v>
      </c>
      <c r="G42" s="20"/>
    </row>
    <row r="43" spans="1:9" ht="27">
      <c r="A43" s="193"/>
      <c r="D43" s="20"/>
      <c r="E43" s="412" t="s">
        <v>85</v>
      </c>
      <c r="F43" s="1162" t="s">
        <v>2112</v>
      </c>
      <c r="G43" s="357"/>
    </row>
    <row r="44" spans="1:9" ht="27">
      <c r="A44" s="193"/>
      <c r="B44" s="87"/>
      <c r="D44" s="32"/>
      <c r="E44" s="412" t="s">
        <v>86</v>
      </c>
      <c r="F44" s="1162" t="s">
        <v>2113</v>
      </c>
      <c r="G44" s="357"/>
    </row>
    <row r="45" spans="1:9" ht="27">
      <c r="A45" s="193"/>
      <c r="B45" s="87"/>
      <c r="D45" s="32"/>
      <c r="E45" s="412" t="s">
        <v>556</v>
      </c>
      <c r="F45" s="1162" t="s">
        <v>2114</v>
      </c>
      <c r="G45" s="357"/>
    </row>
    <row r="46" spans="1:9" ht="27">
      <c r="D46" s="23"/>
      <c r="E46" s="413" t="s">
        <v>557</v>
      </c>
      <c r="F46" s="1162" t="s">
        <v>2115</v>
      </c>
      <c r="G46" s="359"/>
    </row>
    <row r="47" spans="1:9" ht="3" customHeight="1">
      <c r="A47" s="193"/>
      <c r="D47" s="20"/>
      <c r="F47" s="156"/>
      <c r="G47" s="26"/>
    </row>
    <row r="48" spans="1:9" ht="69" customHeight="1">
      <c r="A48" s="193"/>
      <c r="B48" s="87"/>
      <c r="D48" s="1172" t="s">
        <v>754</v>
      </c>
      <c r="E48" s="1226" t="s">
        <v>752</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algorithmName="SHA-512" hashValue="hNSeiuYSCe4Xt6MEE0j5Zx9vt6qyDQkOG3spXansNT/AKFi/n050260p2DehuYQqrA87QccoqD+ti0rNgRhV3w==" saltValue="JN7k1axii3XVMtmTsIPfkw=="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8" t="s">
        <v>558</v>
      </c>
      <c r="BA1" s="1418"/>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630</v>
      </c>
      <c r="AC2" s="41" t="s">
        <v>308</v>
      </c>
      <c r="AD2" s="201" t="s">
        <v>308</v>
      </c>
      <c r="AF2" s="42" t="s">
        <v>35</v>
      </c>
      <c r="AH2" s="137" t="s">
        <v>339</v>
      </c>
      <c r="AI2" s="137" t="s">
        <v>339</v>
      </c>
      <c r="AK2" s="137" t="s">
        <v>343</v>
      </c>
      <c r="AM2" s="137" t="s">
        <v>353</v>
      </c>
      <c r="AP2" s="1196"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1" t="s">
        <v>728</v>
      </c>
      <c r="Z3" s="153"/>
      <c r="AA3" s="713" t="s">
        <v>631</v>
      </c>
      <c r="AB3" s="715" t="s">
        <v>631</v>
      </c>
      <c r="AC3" s="41" t="s">
        <v>309</v>
      </c>
      <c r="AD3" s="201" t="s">
        <v>309</v>
      </c>
      <c r="AF3" s="42" t="s">
        <v>36</v>
      </c>
      <c r="AH3" s="137" t="s">
        <v>362</v>
      </c>
      <c r="AI3" s="137" t="s">
        <v>341</v>
      </c>
      <c r="AK3" s="137" t="s">
        <v>344</v>
      </c>
      <c r="AM3" s="137" t="s">
        <v>354</v>
      </c>
      <c r="AP3" s="1196" t="s">
        <v>673</v>
      </c>
      <c r="AQ3" s="979" t="s">
        <v>584</v>
      </c>
      <c r="AS3" s="41" t="s">
        <v>372</v>
      </c>
      <c r="AU3" s="42" t="s">
        <v>375</v>
      </c>
      <c r="AW3" s="386" t="s">
        <v>527</v>
      </c>
      <c r="AX3" s="387" t="s">
        <v>527</v>
      </c>
      <c r="AZ3" s="1081" t="s">
        <v>696</v>
      </c>
      <c r="BA3" s="1089"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757</v>
      </c>
      <c r="S4" s="174" t="s">
        <v>27</v>
      </c>
      <c r="T4" s="175" t="s">
        <v>31</v>
      </c>
      <c r="U4" s="171" t="s">
        <v>37</v>
      </c>
      <c r="V4" s="983">
        <v>3</v>
      </c>
      <c r="W4" s="428"/>
      <c r="X4" s="429"/>
      <c r="Y4" s="713"/>
      <c r="Z4" s="200"/>
      <c r="AC4" s="41" t="s">
        <v>310</v>
      </c>
      <c r="AD4" s="201" t="s">
        <v>310</v>
      </c>
      <c r="AF4" s="42" t="s">
        <v>37</v>
      </c>
      <c r="AH4" s="42" t="s">
        <v>365</v>
      </c>
      <c r="AK4" s="137" t="s">
        <v>345</v>
      </c>
      <c r="AM4" s="137" t="s">
        <v>355</v>
      </c>
      <c r="AP4" s="1196" t="s">
        <v>672</v>
      </c>
      <c r="AQ4" s="979" t="s">
        <v>587</v>
      </c>
      <c r="AS4" s="41" t="s">
        <v>342</v>
      </c>
      <c r="AU4" s="42" t="s">
        <v>376</v>
      </c>
      <c r="AW4" s="386" t="s">
        <v>528</v>
      </c>
      <c r="AX4" s="387" t="s">
        <v>528</v>
      </c>
      <c r="AZ4" s="1081" t="s">
        <v>708</v>
      </c>
      <c r="BA4" s="1089"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196" t="s">
        <v>581</v>
      </c>
      <c r="AQ5" s="979" t="s">
        <v>586</v>
      </c>
      <c r="AU5" s="42" t="s">
        <v>377</v>
      </c>
      <c r="AW5" s="386" t="s">
        <v>529</v>
      </c>
      <c r="AX5" s="387" t="s">
        <v>529</v>
      </c>
      <c r="AZ5" s="1081" t="s">
        <v>723</v>
      </c>
      <c r="BA5" s="1089" t="s">
        <v>722</v>
      </c>
      <c r="BC5" s="753" t="s">
        <v>641</v>
      </c>
    </row>
    <row r="6" spans="1:55"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196" t="s">
        <v>582</v>
      </c>
      <c r="AQ6" s="979" t="s">
        <v>585</v>
      </c>
      <c r="AU6" s="212" t="s">
        <v>378</v>
      </c>
      <c r="AW6" s="386" t="s">
        <v>530</v>
      </c>
      <c r="AX6" s="387" t="s">
        <v>530</v>
      </c>
      <c r="AZ6" s="1081" t="s">
        <v>724</v>
      </c>
      <c r="BA6" s="1089" t="s">
        <v>730</v>
      </c>
    </row>
    <row r="7" spans="1:55" ht="112.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1" t="s">
        <v>729</v>
      </c>
      <c r="Z7" s="200"/>
      <c r="AA7" s="211"/>
      <c r="AH7" s="137" t="s">
        <v>340</v>
      </c>
      <c r="AK7" s="137" t="s">
        <v>348</v>
      </c>
      <c r="AM7" s="137" t="s">
        <v>358</v>
      </c>
      <c r="AP7" s="1196" t="s">
        <v>583</v>
      </c>
      <c r="AQ7" s="979" t="s">
        <v>580</v>
      </c>
      <c r="AU7" s="212" t="s">
        <v>379</v>
      </c>
      <c r="AW7" s="386" t="s">
        <v>531</v>
      </c>
      <c r="AX7" s="387" t="s">
        <v>531</v>
      </c>
      <c r="AZ7" s="1081" t="s">
        <v>725</v>
      </c>
      <c r="BA7" s="1089" t="s">
        <v>735</v>
      </c>
    </row>
    <row r="8" spans="1:55" ht="56.25">
      <c r="A8" s="6" t="s">
        <v>105</v>
      </c>
      <c r="B8" s="41">
        <v>2006</v>
      </c>
      <c r="E8" s="137" t="s">
        <v>190</v>
      </c>
      <c r="F8" s="140"/>
      <c r="G8" s="137" t="s">
        <v>254</v>
      </c>
      <c r="H8" s="137" t="s">
        <v>261</v>
      </c>
      <c r="I8" s="137" t="s">
        <v>181</v>
      </c>
      <c r="J8" s="137" t="s">
        <v>278</v>
      </c>
      <c r="N8" s="627" t="s">
        <v>288</v>
      </c>
      <c r="O8" s="512" t="s">
        <v>610</v>
      </c>
      <c r="V8" s="984" t="s">
        <v>181</v>
      </c>
      <c r="W8" s="428"/>
      <c r="X8" s="713" t="s">
        <v>584</v>
      </c>
      <c r="Y8" s="1071" t="s">
        <v>729</v>
      </c>
      <c r="Z8" s="200"/>
      <c r="AA8" s="211"/>
      <c r="AK8" s="137" t="s">
        <v>349</v>
      </c>
      <c r="AP8" s="1196" t="s">
        <v>584</v>
      </c>
      <c r="AQ8" s="979" t="s">
        <v>673</v>
      </c>
      <c r="AU8" s="212" t="s">
        <v>380</v>
      </c>
      <c r="AW8" s="386" t="s">
        <v>532</v>
      </c>
      <c r="AX8" s="387" t="s">
        <v>532</v>
      </c>
      <c r="AZ8" s="1081" t="s">
        <v>726</v>
      </c>
      <c r="BA8" s="1089" t="s">
        <v>744</v>
      </c>
    </row>
    <row r="9" spans="1:55" ht="33.75">
      <c r="A9" s="6" t="s">
        <v>106</v>
      </c>
      <c r="B9" s="41">
        <v>2007</v>
      </c>
      <c r="E9" s="137" t="s">
        <v>191</v>
      </c>
      <c r="F9" s="140"/>
      <c r="G9" s="137" t="s">
        <v>261</v>
      </c>
      <c r="I9" s="137" t="s">
        <v>182</v>
      </c>
      <c r="O9" s="512" t="s">
        <v>611</v>
      </c>
      <c r="V9" s="984" t="s">
        <v>182</v>
      </c>
      <c r="W9" s="428"/>
      <c r="X9" s="713" t="s">
        <v>585</v>
      </c>
      <c r="Y9" s="1071" t="s">
        <v>728</v>
      </c>
      <c r="Z9" s="200">
        <v>1</v>
      </c>
      <c r="AA9" s="211"/>
      <c r="AK9" s="137" t="s">
        <v>350</v>
      </c>
      <c r="AP9" s="1196" t="s">
        <v>587</v>
      </c>
      <c r="AQ9" s="979" t="s">
        <v>672</v>
      </c>
      <c r="AW9" s="386" t="s">
        <v>533</v>
      </c>
      <c r="AX9" s="387" t="s">
        <v>533</v>
      </c>
      <c r="AZ9" s="1081" t="s">
        <v>727</v>
      </c>
      <c r="BA9" s="1089" t="s">
        <v>741</v>
      </c>
    </row>
    <row r="10" spans="1:55" ht="45">
      <c r="A10" s="6" t="s">
        <v>107</v>
      </c>
      <c r="B10" s="41">
        <v>2008</v>
      </c>
      <c r="E10" s="137" t="s">
        <v>192</v>
      </c>
      <c r="F10" s="140"/>
      <c r="I10" s="137" t="s">
        <v>206</v>
      </c>
      <c r="O10" s="512" t="s">
        <v>612</v>
      </c>
      <c r="V10" s="985" t="s">
        <v>206</v>
      </c>
      <c r="W10" s="982"/>
      <c r="X10" s="980" t="s">
        <v>586</v>
      </c>
      <c r="Y10" s="981" t="s">
        <v>740</v>
      </c>
      <c r="Z10" s="200"/>
      <c r="AP10" s="1196" t="s">
        <v>586</v>
      </c>
      <c r="AQ10" s="979" t="s">
        <v>581</v>
      </c>
      <c r="AW10" s="386" t="s">
        <v>534</v>
      </c>
      <c r="AX10" s="387" t="s">
        <v>534</v>
      </c>
    </row>
    <row r="11" spans="1:55" ht="22.5">
      <c r="A11" s="6" t="s">
        <v>108</v>
      </c>
      <c r="B11" s="41">
        <v>2009</v>
      </c>
      <c r="E11" s="137" t="s">
        <v>193</v>
      </c>
      <c r="F11" s="140"/>
      <c r="I11" s="137" t="s">
        <v>207</v>
      </c>
      <c r="O11" s="495" t="s">
        <v>613</v>
      </c>
      <c r="V11" s="984" t="s">
        <v>207</v>
      </c>
      <c r="W11" s="430"/>
      <c r="X11" s="429" t="s">
        <v>587</v>
      </c>
      <c r="Y11" s="713" t="s">
        <v>739</v>
      </c>
      <c r="Z11" s="200"/>
      <c r="AP11" s="1196" t="s">
        <v>585</v>
      </c>
      <c r="AQ11" s="702"/>
      <c r="AW11" s="386" t="s">
        <v>535</v>
      </c>
      <c r="AX11" s="387" t="s">
        <v>535</v>
      </c>
    </row>
    <row r="12" spans="1:55" ht="33.75">
      <c r="A12" s="6" t="s">
        <v>63</v>
      </c>
      <c r="B12" s="41">
        <v>2010</v>
      </c>
      <c r="E12" s="137" t="s">
        <v>194</v>
      </c>
      <c r="F12" s="140"/>
      <c r="G12" s="141" t="s">
        <v>290</v>
      </c>
      <c r="H12" s="141" t="s">
        <v>258</v>
      </c>
      <c r="I12" s="137" t="s">
        <v>208</v>
      </c>
      <c r="O12" s="495" t="s">
        <v>3</v>
      </c>
      <c r="V12" s="984" t="s">
        <v>208</v>
      </c>
      <c r="W12" s="513"/>
      <c r="X12" s="429" t="s">
        <v>668</v>
      </c>
      <c r="Y12" s="1071" t="s">
        <v>728</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673</v>
      </c>
      <c r="Y14" s="1071" t="s">
        <v>728</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536</v>
      </c>
      <c r="AX23" s="387" t="s">
        <v>536</v>
      </c>
    </row>
    <row r="24" spans="1:50" ht="21" customHeight="1">
      <c r="A24" s="6" t="s">
        <v>118</v>
      </c>
      <c r="B24" s="41">
        <v>2022</v>
      </c>
      <c r="AW24" s="386" t="s">
        <v>537</v>
      </c>
      <c r="AX24" s="387" t="s">
        <v>537</v>
      </c>
    </row>
    <row r="25" spans="1:50">
      <c r="A25" s="6" t="s">
        <v>119</v>
      </c>
      <c r="B25" s="41">
        <v>2023</v>
      </c>
      <c r="AW25" s="386" t="s">
        <v>538</v>
      </c>
      <c r="AX25" s="387" t="s">
        <v>538</v>
      </c>
    </row>
    <row r="26" spans="1:50">
      <c r="A26" s="6" t="s">
        <v>120</v>
      </c>
      <c r="B26" s="41">
        <v>2024</v>
      </c>
      <c r="AX26" s="387" t="s">
        <v>539</v>
      </c>
    </row>
    <row r="27" spans="1:50">
      <c r="A27" s="6" t="s">
        <v>121</v>
      </c>
      <c r="B27" s="41">
        <v>2025</v>
      </c>
      <c r="AX27" s="387" t="s">
        <v>540</v>
      </c>
    </row>
    <row r="28" spans="1:50">
      <c r="A28" s="6" t="s">
        <v>122</v>
      </c>
      <c r="D28" s="262"/>
      <c r="E28" s="263"/>
      <c r="F28" s="263"/>
      <c r="H28" s="264" t="s">
        <v>405</v>
      </c>
      <c r="AX28" s="387" t="s">
        <v>541</v>
      </c>
    </row>
    <row r="29" spans="1:50">
      <c r="A29" s="6" t="s">
        <v>123</v>
      </c>
      <c r="D29" s="265" t="s">
        <v>406</v>
      </c>
      <c r="E29" s="266" t="str">
        <f>IF(periodStart = "","", periodStart)</f>
        <v>01.01.2021</v>
      </c>
      <c r="F29" s="266" t="str">
        <f>IF(periodEnd = "","", periodEnd)</f>
        <v>31.12.2025</v>
      </c>
      <c r="H29" s="267" t="s">
        <v>2132</v>
      </c>
      <c r="AX29" s="387" t="s">
        <v>542</v>
      </c>
    </row>
    <row r="30" spans="1:50">
      <c r="A30" s="6" t="s">
        <v>124</v>
      </c>
      <c r="D30" s="268"/>
      <c r="E30" s="269"/>
      <c r="F30" s="269"/>
      <c r="AX30" s="387" t="s">
        <v>543</v>
      </c>
    </row>
    <row r="31" spans="1:50" ht="12.75">
      <c r="A31" s="6" t="s">
        <v>125</v>
      </c>
      <c r="D31" s="262"/>
      <c r="E31" s="263"/>
      <c r="F31" s="263"/>
      <c r="H31" s="270"/>
      <c r="AX31" s="387" t="s">
        <v>544</v>
      </c>
    </row>
    <row r="32" spans="1:50">
      <c r="A32" s="6" t="s">
        <v>126</v>
      </c>
      <c r="D32" s="265" t="s">
        <v>407</v>
      </c>
      <c r="E32" s="271"/>
      <c r="F32" s="271"/>
      <c r="H32" s="272" t="s">
        <v>408</v>
      </c>
      <c r="O32" s="496" t="s">
        <v>604</v>
      </c>
      <c r="AX32" s="387" t="s">
        <v>545</v>
      </c>
    </row>
    <row r="33" spans="1:50">
      <c r="A33" s="6" t="s">
        <v>127</v>
      </c>
      <c r="O33" s="496" t="s">
        <v>605</v>
      </c>
      <c r="AX33" s="387" t="s">
        <v>546</v>
      </c>
    </row>
    <row r="34" spans="1:50">
      <c r="A34" s="6" t="s">
        <v>128</v>
      </c>
      <c r="O34" s="496" t="s">
        <v>606</v>
      </c>
      <c r="AX34" s="387" t="s">
        <v>547</v>
      </c>
    </row>
    <row r="35" spans="1:50">
      <c r="A35" s="6" t="s">
        <v>129</v>
      </c>
      <c r="O35" s="496" t="s">
        <v>607</v>
      </c>
      <c r="X35" s="496"/>
      <c r="Y35" s="496"/>
      <c r="AX35" s="387" t="s">
        <v>548</v>
      </c>
    </row>
    <row r="36" spans="1:50">
      <c r="A36" s="6" t="s">
        <v>93</v>
      </c>
      <c r="O36" s="496" t="s">
        <v>608</v>
      </c>
      <c r="AX36" s="387" t="s">
        <v>549</v>
      </c>
    </row>
    <row r="37" spans="1:50">
      <c r="A37" s="6" t="s">
        <v>94</v>
      </c>
      <c r="O37" s="496" t="s">
        <v>609</v>
      </c>
      <c r="AX37" s="387" t="s">
        <v>550</v>
      </c>
    </row>
    <row r="38" spans="1:50">
      <c r="A38" s="6" t="s">
        <v>95</v>
      </c>
      <c r="O38" s="496" t="s">
        <v>610</v>
      </c>
      <c r="AX38" s="387" t="s">
        <v>551</v>
      </c>
    </row>
    <row r="39" spans="1:50">
      <c r="A39" s="6" t="s">
        <v>96</v>
      </c>
      <c r="O39" s="496" t="s">
        <v>611</v>
      </c>
      <c r="AX39" s="387" t="s">
        <v>499</v>
      </c>
    </row>
    <row r="40" spans="1:50">
      <c r="A40" s="6" t="s">
        <v>97</v>
      </c>
      <c r="O40" s="496" t="s">
        <v>612</v>
      </c>
      <c r="AX40" s="387" t="s">
        <v>500</v>
      </c>
    </row>
    <row r="41" spans="1:50">
      <c r="A41" s="6" t="s">
        <v>98</v>
      </c>
      <c r="O41" s="496" t="s">
        <v>613</v>
      </c>
      <c r="AX41" s="387" t="s">
        <v>501</v>
      </c>
    </row>
    <row r="42" spans="1:50">
      <c r="A42" s="6" t="s">
        <v>130</v>
      </c>
      <c r="AX42" s="387" t="s">
        <v>502</v>
      </c>
    </row>
    <row r="43" spans="1:50">
      <c r="A43" s="6" t="s">
        <v>131</v>
      </c>
      <c r="AX43" s="387" t="s">
        <v>503</v>
      </c>
    </row>
    <row r="44" spans="1:50">
      <c r="A44" s="6" t="s">
        <v>132</v>
      </c>
      <c r="AX44" s="387" t="s">
        <v>504</v>
      </c>
    </row>
    <row r="45" spans="1:50">
      <c r="A45" s="6" t="s">
        <v>133</v>
      </c>
      <c r="AX45" s="387" t="s">
        <v>505</v>
      </c>
    </row>
    <row r="46" spans="1:50">
      <c r="A46" s="6" t="s">
        <v>134</v>
      </c>
      <c r="AX46" s="387" t="s">
        <v>506</v>
      </c>
    </row>
    <row r="47" spans="1:50">
      <c r="A47" s="6" t="s">
        <v>155</v>
      </c>
      <c r="AX47" s="387" t="s">
        <v>507</v>
      </c>
    </row>
    <row r="48" spans="1:50">
      <c r="A48" s="6" t="s">
        <v>156</v>
      </c>
      <c r="AX48" s="387" t="s">
        <v>508</v>
      </c>
    </row>
    <row r="49" spans="1:50">
      <c r="A49" s="6" t="s">
        <v>157</v>
      </c>
      <c r="AX49" s="387" t="s">
        <v>509</v>
      </c>
    </row>
    <row r="50" spans="1:50">
      <c r="A50" s="6" t="s">
        <v>135</v>
      </c>
      <c r="AX50" s="387" t="s">
        <v>510</v>
      </c>
    </row>
    <row r="51" spans="1:50">
      <c r="A51" s="6" t="s">
        <v>136</v>
      </c>
      <c r="AX51" s="387" t="s">
        <v>511</v>
      </c>
    </row>
    <row r="52" spans="1:50">
      <c r="A52" s="6" t="s">
        <v>137</v>
      </c>
      <c r="AX52" s="387" t="s">
        <v>512</v>
      </c>
    </row>
    <row r="53" spans="1:50">
      <c r="A53" s="6" t="s">
        <v>138</v>
      </c>
      <c r="X53" s="449"/>
      <c r="AX53" s="387" t="s">
        <v>513</v>
      </c>
    </row>
    <row r="54" spans="1:50">
      <c r="A54" s="6" t="s">
        <v>139</v>
      </c>
      <c r="X54" s="449"/>
      <c r="AX54" s="387" t="s">
        <v>514</v>
      </c>
    </row>
    <row r="55" spans="1:50">
      <c r="A55" s="6" t="s">
        <v>140</v>
      </c>
      <c r="X55" s="449"/>
      <c r="AX55" s="387" t="s">
        <v>515</v>
      </c>
    </row>
    <row r="56" spans="1:50">
      <c r="A56" s="6" t="s">
        <v>141</v>
      </c>
      <c r="X56" s="449"/>
      <c r="AX56" s="387" t="s">
        <v>516</v>
      </c>
    </row>
    <row r="57" spans="1:50">
      <c r="A57" s="6" t="s">
        <v>385</v>
      </c>
      <c r="X57" s="449"/>
      <c r="AX57" s="387" t="s">
        <v>517</v>
      </c>
    </row>
    <row r="58" spans="1:50">
      <c r="A58" s="6" t="s">
        <v>142</v>
      </c>
      <c r="X58" s="449"/>
      <c r="AX58" s="387" t="s">
        <v>518</v>
      </c>
    </row>
    <row r="59" spans="1:50">
      <c r="A59" s="6" t="s">
        <v>143</v>
      </c>
      <c r="X59" s="449"/>
      <c r="AX59" s="387" t="s">
        <v>519</v>
      </c>
    </row>
    <row r="60" spans="1:50">
      <c r="A60" s="6" t="s">
        <v>144</v>
      </c>
      <c r="X60" s="449"/>
      <c r="AX60" s="387" t="s">
        <v>520</v>
      </c>
    </row>
    <row r="61" spans="1:50">
      <c r="A61" s="6" t="s">
        <v>145</v>
      </c>
      <c r="X61" s="449"/>
      <c r="AX61" s="387" t="s">
        <v>521</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239"/>
  <sheetViews>
    <sheetView showGridLines="0" workbookViewId="0"/>
  </sheetViews>
  <sheetFormatPr defaultRowHeight="11.25"/>
  <sheetData>
    <row r="1" spans="1:1">
      <c r="A1" s="1169">
        <f>IF('Форма 4.10.2 | Т-ТЭ | &gt;=25МВт'!$O$22="",1,0)</f>
        <v>1</v>
      </c>
    </row>
    <row r="2" spans="1:1">
      <c r="A2" s="1169">
        <f>IF('Форма 4.10.2 | Т-ТЭ | &gt;=25МВт'!$O$23="",1,0)</f>
        <v>1</v>
      </c>
    </row>
    <row r="3" spans="1:1">
      <c r="A3" s="1169">
        <f>IF('Форма 4.10.2 | Т-ТЭ | &gt;=25МВт'!$M$24="",1,0)</f>
        <v>1</v>
      </c>
    </row>
    <row r="4" spans="1:1">
      <c r="A4" s="1169">
        <f>IF('Форма 4.10.2 | Т-ТЭ | &gt;=25МВт'!$R$24="",1,0)</f>
        <v>1</v>
      </c>
    </row>
    <row r="5" spans="1:1">
      <c r="A5" s="1169">
        <f>IF('Форма 4.10.2 | Т-ТЭ | &gt;=25МВт'!$T$24="",1,0)</f>
        <v>1</v>
      </c>
    </row>
    <row r="6" spans="1:1">
      <c r="A6" s="1169">
        <f>IF('Форма 4.10.2 | Т-ТЭ | &gt;=25МВт'!$S$24="",1,0)</f>
        <v>0</v>
      </c>
    </row>
    <row r="7" spans="1:1">
      <c r="A7" s="1169">
        <f>IF('Форма 4.10.2 | Т-ТЭ | &gt;=25МВт'!$U$24="",1,0)</f>
        <v>0</v>
      </c>
    </row>
    <row r="8" spans="1:1">
      <c r="A8" s="1169">
        <f>IF('Форма 4.10.2 | Т-ТЭ | ТСО'!$O$22="",1,0)</f>
        <v>1</v>
      </c>
    </row>
    <row r="9" spans="1:1">
      <c r="A9" s="1169">
        <f>IF('Форма 4.10.2 | Т-ТЭ | ТСО'!$O$23="",1,0)</f>
        <v>1</v>
      </c>
    </row>
    <row r="10" spans="1:1">
      <c r="A10" s="1169">
        <f>IF('Форма 4.10.2 | Т-ТЭ | ТСО'!$M$24="",1,0)</f>
        <v>1</v>
      </c>
    </row>
    <row r="11" spans="1:1">
      <c r="A11" s="1169">
        <f>IF('Форма 4.10.2 | Т-ТЭ | ТСО'!$R$24="",1,0)</f>
        <v>1</v>
      </c>
    </row>
    <row r="12" spans="1:1">
      <c r="A12" s="1169">
        <f>IF('Форма 4.10.2 | Т-ТЭ | ТСО'!$T$24="",1,0)</f>
        <v>1</v>
      </c>
    </row>
    <row r="13" spans="1:1">
      <c r="A13" s="1169">
        <f>IF('Форма 4.10.2 | Т-ТЭ | ТСО'!$S$24="",1,0)</f>
        <v>0</v>
      </c>
    </row>
    <row r="14" spans="1:1">
      <c r="A14" s="1169">
        <f>IF('Форма 4.10.2 | Т-ТЭ | ТСО'!$U$24="",1,0)</f>
        <v>0</v>
      </c>
    </row>
    <row r="15" spans="1:1">
      <c r="A15" s="1169">
        <f>IF('Форма 4.10.2 | Т-ТЭ | потр'!$O$22="",1,0)</f>
        <v>1</v>
      </c>
    </row>
    <row r="16" spans="1:1">
      <c r="A16" s="1169">
        <f>IF('Форма 4.10.2 | Т-ТЭ | потр'!$O$23="",1,0)</f>
        <v>1</v>
      </c>
    </row>
    <row r="17" spans="1:1">
      <c r="A17" s="1169">
        <f>IF('Форма 4.10.2 | Т-ТЭ | потр'!$M$24="",1,0)</f>
        <v>1</v>
      </c>
    </row>
    <row r="18" spans="1:1">
      <c r="A18" s="1169">
        <f>IF('Форма 4.10.2 | Т-ТЭ | потр'!$R$24="",1,0)</f>
        <v>1</v>
      </c>
    </row>
    <row r="19" spans="1:1">
      <c r="A19" s="1169">
        <f>IF('Форма 4.10.2 | Т-ТЭ | потр'!$T$24="",1,0)</f>
        <v>1</v>
      </c>
    </row>
    <row r="20" spans="1:1">
      <c r="A20" s="1169">
        <f>IF('Форма 4.10.2 | Т-ТЭ | потр'!$S$24="",1,0)</f>
        <v>0</v>
      </c>
    </row>
    <row r="21" spans="1:1">
      <c r="A21" s="1169">
        <f>IF('Форма 4.10.2 | Т-ТЭ | потр'!$U$24="",1,0)</f>
        <v>0</v>
      </c>
    </row>
    <row r="22" spans="1:1">
      <c r="A22" s="1169">
        <f>IF('Форма 4.10.2 | Т-ТЭ | предел'!$O$24="",1,0)</f>
        <v>1</v>
      </c>
    </row>
    <row r="23" spans="1:1">
      <c r="A23" s="1169">
        <f>IF('Форма 4.10.2 | Т-ТЭ | предел'!$O$25="",1,0)</f>
        <v>1</v>
      </c>
    </row>
    <row r="24" spans="1:1">
      <c r="A24" s="1169">
        <f>IF('Форма 4.10.2 | Т-ТЭ | предел'!$M$26="",1,0)</f>
        <v>1</v>
      </c>
    </row>
    <row r="25" spans="1:1">
      <c r="A25" s="1169">
        <f>IF('Форма 4.10.2 | Т-ТЭ | предел'!$R$26="",1,0)</f>
        <v>1</v>
      </c>
    </row>
    <row r="26" spans="1:1">
      <c r="A26" s="1169">
        <f>IF('Форма 4.10.2 | Т-ТЭ | предел'!$T$26="",1,0)</f>
        <v>1</v>
      </c>
    </row>
    <row r="27" spans="1:1">
      <c r="A27" s="1169">
        <f>IF('Форма 4.10.2 | Т-ТЭ | предел'!$S$26="",1,0)</f>
        <v>0</v>
      </c>
    </row>
    <row r="28" spans="1:1">
      <c r="A28" s="1169">
        <f>IF('Форма 4.10.2 | Т-ТЭ | предел'!$U$26="",1,0)</f>
        <v>0</v>
      </c>
    </row>
    <row r="29" spans="1:1">
      <c r="A29" s="1169">
        <f>IF('Форма 4.10.2 | Т-ТЭ | индикат'!$O$7="",1,0)</f>
        <v>1</v>
      </c>
    </row>
    <row r="30" spans="1:1">
      <c r="A30" s="1169">
        <f>IF('Форма 4.10.2 | Т-ТЭ | индикат'!$O$24="",1,0)</f>
        <v>1</v>
      </c>
    </row>
    <row r="31" spans="1:1">
      <c r="A31" s="1169">
        <f>IF('Форма 4.10.2 | Т-ТЭ | индикат'!$O$25="",1,0)</f>
        <v>1</v>
      </c>
    </row>
    <row r="32" spans="1:1">
      <c r="A32" s="1169">
        <f>IF('Форма 4.10.2 | Т-ТЭ | индикат'!$M$26="",1,0)</f>
        <v>1</v>
      </c>
    </row>
    <row r="33" spans="1:1">
      <c r="A33" s="1169">
        <f>IF('Форма 4.10.2 | Т-ТЭ | индикат'!$R$26="",1,0)</f>
        <v>1</v>
      </c>
    </row>
    <row r="34" spans="1:1">
      <c r="A34" s="1169">
        <f>IF('Форма 4.10.2 | Т-ТЭ | индикат'!$T$26="",1,0)</f>
        <v>1</v>
      </c>
    </row>
    <row r="35" spans="1:1">
      <c r="A35" s="1169">
        <f>IF('Форма 4.10.2 | Т-ТЭ | индикат'!$S$26="",1,0)</f>
        <v>0</v>
      </c>
    </row>
    <row r="36" spans="1:1">
      <c r="A36" s="1169">
        <f>IF('Форма 4.10.2 | Т-ТЭ | индикат'!$U$26="",1,0)</f>
        <v>0</v>
      </c>
    </row>
    <row r="37" spans="1:1">
      <c r="A37" s="1169">
        <f>IF('Форма 4.10.2 | Резерв мощности'!$O$22="",1,0)</f>
        <v>1</v>
      </c>
    </row>
    <row r="38" spans="1:1">
      <c r="A38" s="1169">
        <f>IF('Форма 4.10.2 | Резерв мощности'!$O$23="",1,0)</f>
        <v>1</v>
      </c>
    </row>
    <row r="39" spans="1:1">
      <c r="A39" s="1169">
        <f>IF('Форма 4.10.2 | Резерв мощности'!$M$24="",1,0)</f>
        <v>1</v>
      </c>
    </row>
    <row r="40" spans="1:1">
      <c r="A40" s="1169">
        <f>IF('Форма 4.10.2 | Резерв мощности'!$O$24="",1,0)</f>
        <v>1</v>
      </c>
    </row>
    <row r="41" spans="1:1">
      <c r="A41" s="1169">
        <f>IF('Форма 4.10.2 | Резерв мощности'!$R$24="",1,0)</f>
        <v>1</v>
      </c>
    </row>
    <row r="42" spans="1:1">
      <c r="A42" s="1169">
        <f>IF('Форма 4.10.2 | Резерв мощности'!$T$24="",1,0)</f>
        <v>1</v>
      </c>
    </row>
    <row r="43" spans="1:1">
      <c r="A43" s="1169">
        <f>IF('Форма 4.10.2 | Резерв мощности'!$S$24="",1,0)</f>
        <v>0</v>
      </c>
    </row>
    <row r="44" spans="1:1">
      <c r="A44" s="1169">
        <f>IF('Форма 4.10.2 | Резерв мощности'!$U$24="",1,0)</f>
        <v>0</v>
      </c>
    </row>
    <row r="45" spans="1:1">
      <c r="A45" s="1169">
        <f>IF('Форма 4.10.3 | Т-ТН'!$O$23="",1,0)</f>
        <v>1</v>
      </c>
    </row>
    <row r="46" spans="1:1">
      <c r="A46" s="1169">
        <f>IF('Форма 4.10.3 | Т-ТН'!$M$24="",1,0)</f>
        <v>1</v>
      </c>
    </row>
    <row r="47" spans="1:1">
      <c r="A47" s="1169">
        <f>IF('Форма 4.10.3 | Т-ТН'!$R$24="",1,0)</f>
        <v>1</v>
      </c>
    </row>
    <row r="48" spans="1:1">
      <c r="A48" s="1169">
        <f>IF('Форма 4.10.3 | Т-ТН'!$T$24="",1,0)</f>
        <v>1</v>
      </c>
    </row>
    <row r="49" spans="1:1">
      <c r="A49" s="1169">
        <f>IF('Форма 4.10.3 | Т-ТН'!$S$24="",1,0)</f>
        <v>0</v>
      </c>
    </row>
    <row r="50" spans="1:1">
      <c r="A50" s="1169">
        <f>IF('Форма 4.10.3 | Т-ТН'!$U$24="",1,0)</f>
        <v>0</v>
      </c>
    </row>
    <row r="51" spans="1:1">
      <c r="A51" s="1169">
        <f>IF('Форма 4.10.3 | Т-передача ТЭ'!$O$23="",1,0)</f>
        <v>1</v>
      </c>
    </row>
    <row r="52" spans="1:1">
      <c r="A52" s="1169">
        <f>IF('Форма 4.10.3 | Т-передача ТЭ'!$M$24="",1,0)</f>
        <v>1</v>
      </c>
    </row>
    <row r="53" spans="1:1">
      <c r="A53" s="1169">
        <f>IF('Форма 4.10.3 | Т-передача ТЭ'!$R$24="",1,0)</f>
        <v>1</v>
      </c>
    </row>
    <row r="54" spans="1:1">
      <c r="A54" s="1169">
        <f>IF('Форма 4.10.3 | Т-передача ТЭ'!$T$24="",1,0)</f>
        <v>1</v>
      </c>
    </row>
    <row r="55" spans="1:1">
      <c r="A55" s="1169">
        <f>IF('Форма 4.10.3 | Т-передача ТЭ'!$S$24="",1,0)</f>
        <v>0</v>
      </c>
    </row>
    <row r="56" spans="1:1">
      <c r="A56" s="1169">
        <f>IF('Форма 4.10.3 | Т-передача ТЭ'!$U$24="",1,0)</f>
        <v>0</v>
      </c>
    </row>
    <row r="57" spans="1:1">
      <c r="A57" s="1169">
        <f>IF('Форма 4.10.3 | Т-передача ТН'!$O$23="",1,0)</f>
        <v>1</v>
      </c>
    </row>
    <row r="58" spans="1:1">
      <c r="A58" s="1169">
        <f>IF('Форма 4.10.3 | Т-передача ТН'!$M$24="",1,0)</f>
        <v>1</v>
      </c>
    </row>
    <row r="59" spans="1:1">
      <c r="A59" s="1169">
        <f>IF('Форма 4.10.3 | Т-передача ТН'!$R$24="",1,0)</f>
        <v>1</v>
      </c>
    </row>
    <row r="60" spans="1:1">
      <c r="A60" s="1169">
        <f>IF('Форма 4.10.3 | Т-передача ТН'!$T$24="",1,0)</f>
        <v>1</v>
      </c>
    </row>
    <row r="61" spans="1:1">
      <c r="A61" s="1169">
        <f>IF('Форма 4.10.3 | Т-передача ТН'!$S$24="",1,0)</f>
        <v>0</v>
      </c>
    </row>
    <row r="62" spans="1:1">
      <c r="A62" s="1169">
        <f>IF('Форма 4.10.3 | Т-передача ТН'!$U$24="",1,0)</f>
        <v>0</v>
      </c>
    </row>
    <row r="63" spans="1:1">
      <c r="A63" s="1169">
        <f>IF('Форма 4.10.4 | Т-гор.вода'!$O$23="",1,0)</f>
        <v>0</v>
      </c>
    </row>
    <row r="64" spans="1:1">
      <c r="A64" s="1169">
        <f>IF('Форма 4.10.4 | Т-гор.вода'!$M$24="",1,0)</f>
        <v>0</v>
      </c>
    </row>
    <row r="65" spans="1:1">
      <c r="A65" s="1169">
        <f>IF('Форма 4.10.4 | Т-гор.вода'!$W$24="",1,0)</f>
        <v>0</v>
      </c>
    </row>
    <row r="66" spans="1:1">
      <c r="A66" s="1169">
        <f>IF('Форма 4.10.4 | Т-гор.вода'!$Y$24="",1,0)</f>
        <v>0</v>
      </c>
    </row>
    <row r="67" spans="1:1">
      <c r="A67" s="1169">
        <f>IF('Форма 4.10.4 | Т-гор.вода'!$X$24="",1,0)</f>
        <v>0</v>
      </c>
    </row>
    <row r="68" spans="1:1">
      <c r="A68" s="1169">
        <f>IF('Форма 4.10.4 | Т-гор.вода'!$Z$24="",1,0)</f>
        <v>0</v>
      </c>
    </row>
    <row r="69" spans="1:1">
      <c r="A69" s="1169">
        <f>IF('Форма 4.10.5 | Т-подкл'!$AB$23="",1,0)</f>
        <v>1</v>
      </c>
    </row>
    <row r="70" spans="1:1">
      <c r="A70" s="1169">
        <f>IF('Форма 4.10.5 | Т-подкл'!$AD$23="",1,0)</f>
        <v>1</v>
      </c>
    </row>
    <row r="71" spans="1:1">
      <c r="A71" s="1169">
        <f>IF('Форма 4.10.5 | Т-подкл'!$N$23="",1,0)</f>
        <v>0</v>
      </c>
    </row>
    <row r="72" spans="1:1">
      <c r="A72" s="1169">
        <f>IF('Форма 4.10.5 | Т-подкл'!$R$23="",1,0)</f>
        <v>0</v>
      </c>
    </row>
    <row r="73" spans="1:1">
      <c r="A73" s="1169">
        <f>IF('Форма 4.10.5 | Т-подкл'!$V$23="",1,0)</f>
        <v>0</v>
      </c>
    </row>
    <row r="74" spans="1:1">
      <c r="A74" s="1169">
        <f>IF('Форма 4.10.5 | Т-подкл'!$AC$23="",1,0)</f>
        <v>0</v>
      </c>
    </row>
    <row r="75" spans="1:1">
      <c r="A75" s="1169">
        <f>IF('Форма 4.10.5 | Т-подкл'!$AE$23="",1,0)</f>
        <v>0</v>
      </c>
    </row>
    <row r="76" spans="1:1">
      <c r="A76" s="1169">
        <f>IF('Форма 4.10.6 | Т-подкл(инд)'!$M$23="",1,0)</f>
        <v>1</v>
      </c>
    </row>
    <row r="77" spans="1:1">
      <c r="A77" s="1169">
        <f>IF('Форма 4.10.6 | Т-подкл(инд)'!$P$23="",1,0)</f>
        <v>1</v>
      </c>
    </row>
    <row r="78" spans="1:1">
      <c r="A78" s="1169">
        <f>IF('Форма 4.10.6 | Т-подкл(инд)'!$S$23="",1,0)</f>
        <v>1</v>
      </c>
    </row>
    <row r="79" spans="1:1">
      <c r="A79" s="1169">
        <f>IF('Форма 4.10.6 | Т-подкл(инд)'!$T$23="",1,0)</f>
        <v>0</v>
      </c>
    </row>
    <row r="80" spans="1:1">
      <c r="A80" s="1169">
        <f>IF('Форма 4.10.6 | Т-подкл(инд)'!$V$23="",1,0)</f>
        <v>0</v>
      </c>
    </row>
    <row r="81" spans="1:1">
      <c r="A81" s="1169">
        <f>IF('Форма 4.9'!$F$10="",1,0)</f>
        <v>1</v>
      </c>
    </row>
    <row r="82" spans="1:1">
      <c r="A82" s="1169">
        <f>IF('Форма 4.9'!$G$10="",1,0)</f>
        <v>1</v>
      </c>
    </row>
    <row r="83" spans="1:1">
      <c r="A83" s="1169">
        <f>IF('Форма 4.9'!$F$11="",1,0)</f>
        <v>1</v>
      </c>
    </row>
    <row r="84" spans="1:1">
      <c r="A84" s="1169">
        <f>IF('Форма 4.9'!$G$11="",1,0)</f>
        <v>1</v>
      </c>
    </row>
    <row r="85" spans="1:1">
      <c r="A85" s="1169">
        <f>IF('Форма 4.9'!$F$12="",1,0)</f>
        <v>1</v>
      </c>
    </row>
    <row r="86" spans="1:1">
      <c r="A86" s="1169">
        <f>IF('Форма 4.9'!$G$12="",1,0)</f>
        <v>1</v>
      </c>
    </row>
    <row r="87" spans="1:1">
      <c r="A87" s="1169">
        <f>IF('Форма 4.9'!$F$13="",1,0)</f>
        <v>1</v>
      </c>
    </row>
    <row r="88" spans="1:1">
      <c r="A88" s="1169">
        <f>IF('Форма 4.9'!$G$13="",1,0)</f>
        <v>1</v>
      </c>
    </row>
    <row r="89" spans="1:1">
      <c r="A89" s="1169">
        <f>IF('Форма 4.10.1'!$J$15="",1,0)</f>
        <v>0</v>
      </c>
    </row>
    <row r="90" spans="1:1">
      <c r="A90" s="1169">
        <f>IF('Форма 4.10.1'!$H$17="",1,0)</f>
        <v>0</v>
      </c>
    </row>
    <row r="91" spans="1:1">
      <c r="A91" s="1169">
        <f>IF('Форма 4.10.1'!$I$17="",1,0)</f>
        <v>0</v>
      </c>
    </row>
    <row r="92" spans="1:1">
      <c r="A92" s="1169">
        <f>IF('Форма 4.10.1'!$J$17="",1,0)</f>
        <v>0</v>
      </c>
    </row>
    <row r="93" spans="1:1">
      <c r="A93" s="1169">
        <f>IF('Форма 4.10.1'!$H$27="",1,0)</f>
        <v>0</v>
      </c>
    </row>
    <row r="94" spans="1:1">
      <c r="A94" s="1169">
        <f>IF('Форма 4.10.1'!$I$27="",1,0)</f>
        <v>0</v>
      </c>
    </row>
    <row r="95" spans="1:1">
      <c r="A95" s="1169">
        <f>IF('Форма 4.10.1'!$J$27="",1,0)</f>
        <v>0</v>
      </c>
    </row>
    <row r="96" spans="1:1">
      <c r="A96" s="1169">
        <f>IF('Форма 4.10.1'!$H$35="",1,0)</f>
        <v>0</v>
      </c>
    </row>
    <row r="97" spans="1:1">
      <c r="A97" s="1169">
        <f>IF('Форма 4.10.1'!$I$35="",1,0)</f>
        <v>0</v>
      </c>
    </row>
    <row r="98" spans="1:1">
      <c r="A98" s="1169">
        <f>IF('Форма 4.10.1'!$J$35="",1,0)</f>
        <v>0</v>
      </c>
    </row>
    <row r="99" spans="1:1">
      <c r="A99" s="1169">
        <f>IF('Форма 4.10.1'!$H$43="",1,0)</f>
        <v>0</v>
      </c>
    </row>
    <row r="100" spans="1:1">
      <c r="A100" s="1169">
        <f>IF('Форма 4.10.1'!$I$43="",1,0)</f>
        <v>0</v>
      </c>
    </row>
    <row r="101" spans="1:1">
      <c r="A101" s="1169">
        <f>IF('Форма 4.10.1'!$J$43="",1,0)</f>
        <v>0</v>
      </c>
    </row>
    <row r="102" spans="1:1">
      <c r="A102" s="1169">
        <f>IF('Форма 4.10.1'!$H$46="",1,0)</f>
        <v>0</v>
      </c>
    </row>
    <row r="103" spans="1:1">
      <c r="A103" s="1169">
        <f>IF('Форма 4.10.1'!$I$46="",1,0)</f>
        <v>0</v>
      </c>
    </row>
    <row r="104" spans="1:1">
      <c r="A104" s="1169">
        <f>IF('Форма 4.10.1'!$J$46="",1,0)</f>
        <v>0</v>
      </c>
    </row>
    <row r="105" spans="1:1">
      <c r="A105" s="1169">
        <f>IF('Форма 1.0.2'!$E$12="",1,0)</f>
        <v>1</v>
      </c>
    </row>
    <row r="106" spans="1:1">
      <c r="A106" s="1169">
        <f>IF('Форма 1.0.2'!$F$12="",1,0)</f>
        <v>1</v>
      </c>
    </row>
    <row r="107" spans="1:1">
      <c r="A107" s="1169">
        <f>IF('Форма 1.0.2'!$G$12="",1,0)</f>
        <v>1</v>
      </c>
    </row>
    <row r="108" spans="1:1">
      <c r="A108" s="1169">
        <f>IF('Форма 1.0.2'!$H$12="",1,0)</f>
        <v>1</v>
      </c>
    </row>
    <row r="109" spans="1:1">
      <c r="A109" s="1169">
        <f>IF('Форма 1.0.2'!$I$12="",1,0)</f>
        <v>1</v>
      </c>
    </row>
    <row r="110" spans="1:1">
      <c r="A110" s="1169">
        <f>IF('Форма 1.0.2'!$J$12="",1,0)</f>
        <v>1</v>
      </c>
    </row>
    <row r="111" spans="1:1">
      <c r="A111" s="1169">
        <f>IF('Сведения об изменении'!$E$12="",1,0)</f>
        <v>1</v>
      </c>
    </row>
    <row r="112" spans="1:1">
      <c r="A112" s="1170">
        <f>IF('Форма 4.10.6 | Т-подкл(инд)'!$U$23="",1,0)</f>
        <v>1</v>
      </c>
    </row>
    <row r="113" spans="1:1">
      <c r="A113" s="1171">
        <f>IF('Форма 4.10.5 | Т-подкл'!$AA$23="",1,0)</f>
        <v>1</v>
      </c>
    </row>
    <row r="114" spans="1:1">
      <c r="A114" s="1171">
        <f>IF('Форма 4.10.5 | Т-подкл'!$Z$23="",1,0)</f>
        <v>1</v>
      </c>
    </row>
    <row r="115" spans="1:1">
      <c r="A115" s="1175">
        <f>IF(Территории!$E$12="",1,0)</f>
        <v>0</v>
      </c>
    </row>
    <row r="116" spans="1:1">
      <c r="A116" s="1175">
        <f>IF('Перечень тарифов'!$E$21="",1,0)</f>
        <v>0</v>
      </c>
    </row>
    <row r="117" spans="1:1">
      <c r="A117" s="1175">
        <f>IF('Перечень тарифов'!$F$21="",1,0)</f>
        <v>0</v>
      </c>
    </row>
    <row r="118" spans="1:1">
      <c r="A118" s="1175">
        <f>IF('Перечень тарифов'!$G$21="",1,0)</f>
        <v>0</v>
      </c>
    </row>
    <row r="119" spans="1:1">
      <c r="A119" s="1175">
        <f>IF('Перечень тарифов'!$K$21="",1,0)</f>
        <v>0</v>
      </c>
    </row>
    <row r="120" spans="1:1">
      <c r="A120" s="1175">
        <f>IF('Перечень тарифов'!$O$21="",1,0)</f>
        <v>0</v>
      </c>
    </row>
    <row r="121" spans="1:1">
      <c r="A121" s="1175">
        <f>IF('Перечень тарифов'!$S$21="",1,0)</f>
        <v>0</v>
      </c>
    </row>
    <row r="122" spans="1:1">
      <c r="A122" s="1175">
        <f>IF('Перечень тарифов'!$G$12="",1,0)</f>
        <v>0</v>
      </c>
    </row>
    <row r="123" spans="1:1">
      <c r="A123" s="1175">
        <f>IF('Перечень тарифов'!$G$11="",1,0)</f>
        <v>0</v>
      </c>
    </row>
    <row r="124" spans="1:1">
      <c r="A124" s="1175">
        <f>IF('Форма 4.10.4 | Т-гор.вода'!$O$24="",1,0)</f>
        <v>0</v>
      </c>
    </row>
    <row r="125" spans="1:1">
      <c r="A125" s="1175">
        <f>IF('Форма 4.10.4 | Т-гор.вода'!$P$24="",1,0)</f>
        <v>0</v>
      </c>
    </row>
    <row r="126" spans="1:1">
      <c r="A126" s="1175">
        <f>IF('Форма 4.10.4 | Т-гор.вода'!$O$28="",1,0)</f>
        <v>0</v>
      </c>
    </row>
    <row r="127" spans="1:1">
      <c r="A127" s="1175">
        <f>IF('Форма 4.10.4 | Т-гор.вода'!$M$29="",1,0)</f>
        <v>0</v>
      </c>
    </row>
    <row r="128" spans="1:1">
      <c r="A128" s="1175">
        <f>IF('Форма 4.10.4 | Т-гор.вода'!$O$29="",1,0)</f>
        <v>0</v>
      </c>
    </row>
    <row r="129" spans="1:1">
      <c r="A129" s="1175">
        <f>IF('Форма 4.10.4 | Т-гор.вода'!$P$29="",1,0)</f>
        <v>0</v>
      </c>
    </row>
    <row r="130" spans="1:1">
      <c r="A130" s="1175">
        <f>IF('Форма 4.10.4 | Т-гор.вода'!$W$29="",1,0)</f>
        <v>0</v>
      </c>
    </row>
    <row r="131" spans="1:1">
      <c r="A131" s="1175">
        <f>IF('Форма 4.10.4 | Т-гор.вода'!$Y$29="",1,0)</f>
        <v>0</v>
      </c>
    </row>
    <row r="132" spans="1:1">
      <c r="A132" s="1175">
        <f>IF('Форма 4.10.4 | Т-гор.вода'!$X$29="",1,0)</f>
        <v>0</v>
      </c>
    </row>
    <row r="133" spans="1:1">
      <c r="A133" s="1175">
        <f>IF('Форма 4.10.4 | Т-гор.вода'!$Z$29="",1,0)</f>
        <v>0</v>
      </c>
    </row>
    <row r="134" spans="1:1">
      <c r="A134" s="1175">
        <f>IF('Форма 4.10.4 | Т-гор.вода'!$AB$24="",1,0)</f>
        <v>0</v>
      </c>
    </row>
    <row r="135" spans="1:1">
      <c r="A135" s="1175">
        <f>IF('Форма 4.10.4 | Т-гор.вода'!$AI$24="",1,0)</f>
        <v>0</v>
      </c>
    </row>
    <row r="136" spans="1:1">
      <c r="A136" s="1175">
        <f>IF('Форма 4.10.4 | Т-гор.вода'!$AK$24="",1,0)</f>
        <v>0</v>
      </c>
    </row>
    <row r="137" spans="1:1">
      <c r="A137" s="1175">
        <f>IF('Форма 4.10.4 | Т-гор.вода'!$AA$24="",1,0)</f>
        <v>0</v>
      </c>
    </row>
    <row r="138" spans="1:1">
      <c r="A138" s="1175">
        <f>IF('Форма 4.10.4 | Т-гор.вода'!$AJ$24="",1,0)</f>
        <v>0</v>
      </c>
    </row>
    <row r="139" spans="1:1">
      <c r="A139" s="1175">
        <f>IF('Форма 4.10.4 | Т-гор.вода'!$AL$24="",1,0)</f>
        <v>0</v>
      </c>
    </row>
    <row r="140" spans="1:1">
      <c r="A140" s="1175">
        <f>IF('Форма 4.10.4 | Т-гор.вода'!$AB$29="",1,0)</f>
        <v>0</v>
      </c>
    </row>
    <row r="141" spans="1:1">
      <c r="A141" s="1175">
        <f>IF('Форма 4.10.4 | Т-гор.вода'!$AI$29="",1,0)</f>
        <v>0</v>
      </c>
    </row>
    <row r="142" spans="1:1">
      <c r="A142" s="1175">
        <f>IF('Форма 4.10.4 | Т-гор.вода'!$AK$29="",1,0)</f>
        <v>0</v>
      </c>
    </row>
    <row r="143" spans="1:1">
      <c r="A143" s="1175">
        <f>IF('Форма 4.10.4 | Т-гор.вода'!$AA$29="",1,0)</f>
        <v>0</v>
      </c>
    </row>
    <row r="144" spans="1:1">
      <c r="A144" s="1175">
        <f>IF('Форма 4.10.4 | Т-гор.вода'!$AJ$29="",1,0)</f>
        <v>0</v>
      </c>
    </row>
    <row r="145" spans="1:1">
      <c r="A145" s="1175">
        <f>IF('Форма 4.10.4 | Т-гор.вода'!$AL$29="",1,0)</f>
        <v>0</v>
      </c>
    </row>
    <row r="146" spans="1:1">
      <c r="A146" s="1175">
        <f>IF('Форма 4.10.4 | Т-гор.вода'!$AN$24="",1,0)</f>
        <v>0</v>
      </c>
    </row>
    <row r="147" spans="1:1">
      <c r="A147" s="1175">
        <f>IF('Форма 4.10.4 | Т-гор.вода'!$AU$24="",1,0)</f>
        <v>0</v>
      </c>
    </row>
    <row r="148" spans="1:1">
      <c r="A148" s="1175">
        <f>IF('Форма 4.10.4 | Т-гор.вода'!$AW$24="",1,0)</f>
        <v>0</v>
      </c>
    </row>
    <row r="149" spans="1:1">
      <c r="A149" s="1175">
        <f>IF('Форма 4.10.4 | Т-гор.вода'!$AM$24="",1,0)</f>
        <v>0</v>
      </c>
    </row>
    <row r="150" spans="1:1">
      <c r="A150" s="1175">
        <f>IF('Форма 4.10.4 | Т-гор.вода'!$AV$24="",1,0)</f>
        <v>0</v>
      </c>
    </row>
    <row r="151" spans="1:1">
      <c r="A151" s="1175">
        <f>IF('Форма 4.10.4 | Т-гор.вода'!$AX$24="",1,0)</f>
        <v>0</v>
      </c>
    </row>
    <row r="152" spans="1:1">
      <c r="A152" s="1175">
        <f>IF('Форма 4.10.4 | Т-гор.вода'!$AN$29="",1,0)</f>
        <v>0</v>
      </c>
    </row>
    <row r="153" spans="1:1">
      <c r="A153" s="1175">
        <f>IF('Форма 4.10.4 | Т-гор.вода'!$AU$29="",1,0)</f>
        <v>0</v>
      </c>
    </row>
    <row r="154" spans="1:1">
      <c r="A154" s="1175">
        <f>IF('Форма 4.10.4 | Т-гор.вода'!$AW$29="",1,0)</f>
        <v>0</v>
      </c>
    </row>
    <row r="155" spans="1:1">
      <c r="A155" s="1175">
        <f>IF('Форма 4.10.4 | Т-гор.вода'!$AM$29="",1,0)</f>
        <v>0</v>
      </c>
    </row>
    <row r="156" spans="1:1">
      <c r="A156" s="1175">
        <f>IF('Форма 4.10.4 | Т-гор.вода'!$AV$29="",1,0)</f>
        <v>0</v>
      </c>
    </row>
    <row r="157" spans="1:1">
      <c r="A157" s="1175">
        <f>IF('Форма 4.10.4 | Т-гор.вода'!$AX$29="",1,0)</f>
        <v>0</v>
      </c>
    </row>
    <row r="158" spans="1:1">
      <c r="A158" s="1175">
        <f>IF('Форма 4.10.4 | Т-гор.вода'!$AZ$24="",1,0)</f>
        <v>0</v>
      </c>
    </row>
    <row r="159" spans="1:1">
      <c r="A159" s="1175">
        <f>IF('Форма 4.10.4 | Т-гор.вода'!$BG$24="",1,0)</f>
        <v>0</v>
      </c>
    </row>
    <row r="160" spans="1:1">
      <c r="A160" s="1175">
        <f>IF('Форма 4.10.4 | Т-гор.вода'!$BI$24="",1,0)</f>
        <v>0</v>
      </c>
    </row>
    <row r="161" spans="1:1">
      <c r="A161" s="1175">
        <f>IF('Форма 4.10.4 | Т-гор.вода'!$AY$24="",1,0)</f>
        <v>0</v>
      </c>
    </row>
    <row r="162" spans="1:1">
      <c r="A162" s="1175">
        <f>IF('Форма 4.10.4 | Т-гор.вода'!$BH$24="",1,0)</f>
        <v>0</v>
      </c>
    </row>
    <row r="163" spans="1:1">
      <c r="A163" s="1175">
        <f>IF('Форма 4.10.4 | Т-гор.вода'!$BJ$24="",1,0)</f>
        <v>0</v>
      </c>
    </row>
    <row r="164" spans="1:1">
      <c r="A164" s="1175">
        <f>IF('Форма 4.10.4 | Т-гор.вода'!$AZ$29="",1,0)</f>
        <v>0</v>
      </c>
    </row>
    <row r="165" spans="1:1">
      <c r="A165" s="1175">
        <f>IF('Форма 4.10.4 | Т-гор.вода'!$BG$29="",1,0)</f>
        <v>0</v>
      </c>
    </row>
    <row r="166" spans="1:1">
      <c r="A166" s="1175">
        <f>IF('Форма 4.10.4 | Т-гор.вода'!$BI$29="",1,0)</f>
        <v>0</v>
      </c>
    </row>
    <row r="167" spans="1:1">
      <c r="A167" s="1175">
        <f>IF('Форма 4.10.4 | Т-гор.вода'!$AY$29="",1,0)</f>
        <v>0</v>
      </c>
    </row>
    <row r="168" spans="1:1">
      <c r="A168" s="1175">
        <f>IF('Форма 4.10.4 | Т-гор.вода'!$BH$29="",1,0)</f>
        <v>0</v>
      </c>
    </row>
    <row r="169" spans="1:1">
      <c r="A169" s="1175">
        <f>IF('Форма 4.10.4 | Т-гор.вода'!$BJ$29="",1,0)</f>
        <v>0</v>
      </c>
    </row>
    <row r="170" spans="1:1">
      <c r="A170" s="1175">
        <f>IF('Форма 4.10.4 | Т-гор.вода'!$BL$24="",1,0)</f>
        <v>0</v>
      </c>
    </row>
    <row r="171" spans="1:1">
      <c r="A171" s="1175">
        <f>IF('Форма 4.10.4 | Т-гор.вода'!$BS$24="",1,0)</f>
        <v>0</v>
      </c>
    </row>
    <row r="172" spans="1:1">
      <c r="A172" s="1175">
        <f>IF('Форма 4.10.4 | Т-гор.вода'!$BU$24="",1,0)</f>
        <v>0</v>
      </c>
    </row>
    <row r="173" spans="1:1">
      <c r="A173" s="1175">
        <f>IF('Форма 4.10.4 | Т-гор.вода'!$BK$24="",1,0)</f>
        <v>0</v>
      </c>
    </row>
    <row r="174" spans="1:1">
      <c r="A174" s="1175">
        <f>IF('Форма 4.10.4 | Т-гор.вода'!$BT$24="",1,0)</f>
        <v>0</v>
      </c>
    </row>
    <row r="175" spans="1:1">
      <c r="A175" s="1175">
        <f>IF('Форма 4.10.4 | Т-гор.вода'!$BV$24="",1,0)</f>
        <v>0</v>
      </c>
    </row>
    <row r="176" spans="1:1">
      <c r="A176" s="1175">
        <f>IF('Форма 4.10.4 | Т-гор.вода'!$BL$29="",1,0)</f>
        <v>0</v>
      </c>
    </row>
    <row r="177" spans="1:1">
      <c r="A177" s="1175">
        <f>IF('Форма 4.10.4 | Т-гор.вода'!$BS$29="",1,0)</f>
        <v>0</v>
      </c>
    </row>
    <row r="178" spans="1:1">
      <c r="A178" s="1175">
        <f>IF('Форма 4.10.4 | Т-гор.вода'!$BU$29="",1,0)</f>
        <v>0</v>
      </c>
    </row>
    <row r="179" spans="1:1">
      <c r="A179" s="1175">
        <f>IF('Форма 4.10.4 | Т-гор.вода'!$BK$29="",1,0)</f>
        <v>0</v>
      </c>
    </row>
    <row r="180" spans="1:1">
      <c r="A180" s="1175">
        <f>IF('Форма 4.10.4 | Т-гор.вода'!$BT$29="",1,0)</f>
        <v>0</v>
      </c>
    </row>
    <row r="181" spans="1:1">
      <c r="A181" s="1175">
        <f>IF('Форма 4.10.4 | Т-гор.вода'!$BV$29="",1,0)</f>
        <v>0</v>
      </c>
    </row>
    <row r="182" spans="1:1">
      <c r="A182" s="1175">
        <f>IF('Форма 4.10.4 | Т-гор.вода'!$BX$24="",1,0)</f>
        <v>0</v>
      </c>
    </row>
    <row r="183" spans="1:1">
      <c r="A183" s="1175">
        <f>IF('Форма 4.10.4 | Т-гор.вода'!$CE$24="",1,0)</f>
        <v>0</v>
      </c>
    </row>
    <row r="184" spans="1:1">
      <c r="A184" s="1175">
        <f>IF('Форма 4.10.4 | Т-гор.вода'!$CG$24="",1,0)</f>
        <v>0</v>
      </c>
    </row>
    <row r="185" spans="1:1">
      <c r="A185" s="1175">
        <f>IF('Форма 4.10.4 | Т-гор.вода'!$BW$24="",1,0)</f>
        <v>0</v>
      </c>
    </row>
    <row r="186" spans="1:1">
      <c r="A186" s="1175">
        <f>IF('Форма 4.10.4 | Т-гор.вода'!$CF$24="",1,0)</f>
        <v>0</v>
      </c>
    </row>
    <row r="187" spans="1:1">
      <c r="A187" s="1175">
        <f>IF('Форма 4.10.4 | Т-гор.вода'!$CH$24="",1,0)</f>
        <v>0</v>
      </c>
    </row>
    <row r="188" spans="1:1">
      <c r="A188" s="1175">
        <f>IF('Форма 4.10.4 | Т-гор.вода'!$BX$29="",1,0)</f>
        <v>0</v>
      </c>
    </row>
    <row r="189" spans="1:1">
      <c r="A189" s="1175">
        <f>IF('Форма 4.10.4 | Т-гор.вода'!$CE$29="",1,0)</f>
        <v>0</v>
      </c>
    </row>
    <row r="190" spans="1:1">
      <c r="A190" s="1175">
        <f>IF('Форма 4.10.4 | Т-гор.вода'!$CG$29="",1,0)</f>
        <v>0</v>
      </c>
    </row>
    <row r="191" spans="1:1">
      <c r="A191" s="1175">
        <f>IF('Форма 4.10.4 | Т-гор.вода'!$BW$29="",1,0)</f>
        <v>0</v>
      </c>
    </row>
    <row r="192" spans="1:1">
      <c r="A192" s="1175">
        <f>IF('Форма 4.10.4 | Т-гор.вода'!$CF$29="",1,0)</f>
        <v>0</v>
      </c>
    </row>
    <row r="193" spans="1:1">
      <c r="A193" s="1175">
        <f>IF('Форма 4.10.4 | Т-гор.вода'!$CH$29="",1,0)</f>
        <v>0</v>
      </c>
    </row>
    <row r="194" spans="1:1">
      <c r="A194" s="1175">
        <f>IF('Форма 4.10.1'!$H$18="",1,0)</f>
        <v>0</v>
      </c>
    </row>
    <row r="195" spans="1:1">
      <c r="A195" s="1175">
        <f>IF('Форма 4.10.1'!$I$18="",1,0)</f>
        <v>0</v>
      </c>
    </row>
    <row r="196" spans="1:1">
      <c r="A196" s="1175">
        <f>IF('Форма 4.10.1'!$J$18="",1,0)</f>
        <v>0</v>
      </c>
    </row>
    <row r="197" spans="1:1">
      <c r="A197" s="1175">
        <f>IF('Форма 4.10.1'!$H$19="",1,0)</f>
        <v>0</v>
      </c>
    </row>
    <row r="198" spans="1:1">
      <c r="A198" s="1175">
        <f>IF('Форма 4.10.1'!$I$19="",1,0)</f>
        <v>0</v>
      </c>
    </row>
    <row r="199" spans="1:1">
      <c r="A199" s="1175">
        <f>IF('Форма 4.10.1'!$J$19="",1,0)</f>
        <v>0</v>
      </c>
    </row>
    <row r="200" spans="1:1">
      <c r="A200" s="1175">
        <f>IF('Форма 4.10.1'!$H$20="",1,0)</f>
        <v>0</v>
      </c>
    </row>
    <row r="201" spans="1:1">
      <c r="A201" s="1175">
        <f>IF('Форма 4.10.1'!$I$20="",1,0)</f>
        <v>0</v>
      </c>
    </row>
    <row r="202" spans="1:1">
      <c r="A202" s="1175">
        <f>IF('Форма 4.10.1'!$J$20="",1,0)</f>
        <v>0</v>
      </c>
    </row>
    <row r="203" spans="1:1">
      <c r="A203" s="1175">
        <f>IF('Форма 4.10.1'!$H$21="",1,0)</f>
        <v>0</v>
      </c>
    </row>
    <row r="204" spans="1:1">
      <c r="A204" s="1175">
        <f>IF('Форма 4.10.1'!$I$21="",1,0)</f>
        <v>0</v>
      </c>
    </row>
    <row r="205" spans="1:1">
      <c r="A205" s="1175">
        <f>IF('Форма 4.10.1'!$J$21="",1,0)</f>
        <v>0</v>
      </c>
    </row>
    <row r="206" spans="1:1">
      <c r="A206" s="1175">
        <f>IF('Форма 4.10.1'!$H$22="",1,0)</f>
        <v>0</v>
      </c>
    </row>
    <row r="207" spans="1:1">
      <c r="A207" s="1175">
        <f>IF('Форма 4.10.1'!$I$22="",1,0)</f>
        <v>0</v>
      </c>
    </row>
    <row r="208" spans="1:1">
      <c r="A208" s="1175">
        <f>IF('Форма 4.10.1'!$J$22="",1,0)</f>
        <v>0</v>
      </c>
    </row>
    <row r="209" spans="1:1">
      <c r="A209" s="1175">
        <f>IF('Форма 4.10.1'!$K$25="",1,0)</f>
        <v>0</v>
      </c>
    </row>
    <row r="210" spans="1:1">
      <c r="A210" s="1175">
        <f>IF('Форма 4.10.1'!$H$28="",1,0)</f>
        <v>0</v>
      </c>
    </row>
    <row r="211" spans="1:1">
      <c r="A211" s="1175">
        <f>IF('Форма 4.10.1'!$I$28="",1,0)</f>
        <v>0</v>
      </c>
    </row>
    <row r="212" spans="1:1">
      <c r="A212" s="1175">
        <f>IF('Форма 4.10.1'!$J$28="",1,0)</f>
        <v>0</v>
      </c>
    </row>
    <row r="213" spans="1:1">
      <c r="A213" s="1175">
        <f>IF('Форма 4.10.1'!$H$29="",1,0)</f>
        <v>0</v>
      </c>
    </row>
    <row r="214" spans="1:1">
      <c r="A214" s="1175">
        <f>IF('Форма 4.10.1'!$I$29="",1,0)</f>
        <v>0</v>
      </c>
    </row>
    <row r="215" spans="1:1">
      <c r="A215" s="1175">
        <f>IF('Форма 4.10.1'!$J$29="",1,0)</f>
        <v>0</v>
      </c>
    </row>
    <row r="216" spans="1:1">
      <c r="A216" s="1175">
        <f>IF('Форма 4.10.1'!$H$30="",1,0)</f>
        <v>0</v>
      </c>
    </row>
    <row r="217" spans="1:1">
      <c r="A217" s="1175">
        <f>IF('Форма 4.10.1'!$I$30="",1,0)</f>
        <v>0</v>
      </c>
    </row>
    <row r="218" spans="1:1">
      <c r="A218" s="1175">
        <f>IF('Форма 4.10.1'!$J$30="",1,0)</f>
        <v>0</v>
      </c>
    </row>
    <row r="219" spans="1:1">
      <c r="A219" s="1175">
        <f>IF('Форма 4.10.1'!$H$31="",1,0)</f>
        <v>0</v>
      </c>
    </row>
    <row r="220" spans="1:1">
      <c r="A220" s="1175">
        <f>IF('Форма 4.10.1'!$I$31="",1,0)</f>
        <v>0</v>
      </c>
    </row>
    <row r="221" spans="1:1">
      <c r="A221" s="1175">
        <f>IF('Форма 4.10.1'!$J$31="",1,0)</f>
        <v>0</v>
      </c>
    </row>
    <row r="222" spans="1:1">
      <c r="A222" s="1175">
        <f>IF('Форма 4.10.1'!$H$32="",1,0)</f>
        <v>0</v>
      </c>
    </row>
    <row r="223" spans="1:1">
      <c r="A223" s="1175">
        <f>IF('Форма 4.10.1'!$I$32="",1,0)</f>
        <v>0</v>
      </c>
    </row>
    <row r="224" spans="1:1">
      <c r="A224" s="1175">
        <f>IF('Форма 4.10.1'!$J$32="",1,0)</f>
        <v>0</v>
      </c>
    </row>
    <row r="225" spans="1:1">
      <c r="A225" s="1175">
        <f>IF('Форма 4.10.1'!$H$36="",1,0)</f>
        <v>0</v>
      </c>
    </row>
    <row r="226" spans="1:1">
      <c r="A226" s="1175">
        <f>IF('Форма 4.10.1'!$I$36="",1,0)</f>
        <v>0</v>
      </c>
    </row>
    <row r="227" spans="1:1">
      <c r="A227" s="1175">
        <f>IF('Форма 4.10.1'!$J$36="",1,0)</f>
        <v>0</v>
      </c>
    </row>
    <row r="228" spans="1:1">
      <c r="A228" s="1175">
        <f>IF('Форма 4.10.1'!$H$37="",1,0)</f>
        <v>0</v>
      </c>
    </row>
    <row r="229" spans="1:1">
      <c r="A229" s="1175">
        <f>IF('Форма 4.10.1'!$I$37="",1,0)</f>
        <v>0</v>
      </c>
    </row>
    <row r="230" spans="1:1">
      <c r="A230" s="1175">
        <f>IF('Форма 4.10.1'!$J$37="",1,0)</f>
        <v>0</v>
      </c>
    </row>
    <row r="231" spans="1:1">
      <c r="A231" s="1175">
        <f>IF('Форма 4.10.1'!$H$38="",1,0)</f>
        <v>0</v>
      </c>
    </row>
    <row r="232" spans="1:1">
      <c r="A232" s="1175">
        <f>IF('Форма 4.10.1'!$I$38="",1,0)</f>
        <v>0</v>
      </c>
    </row>
    <row r="233" spans="1:1">
      <c r="A233" s="1175">
        <f>IF('Форма 4.10.1'!$J$38="",1,0)</f>
        <v>0</v>
      </c>
    </row>
    <row r="234" spans="1:1">
      <c r="A234" s="1175">
        <f>IF('Форма 4.10.1'!$H$39="",1,0)</f>
        <v>0</v>
      </c>
    </row>
    <row r="235" spans="1:1">
      <c r="A235" s="1175">
        <f>IF('Форма 4.10.1'!$I$39="",1,0)</f>
        <v>0</v>
      </c>
    </row>
    <row r="236" spans="1:1">
      <c r="A236" s="1175">
        <f>IF('Форма 4.10.1'!$J$39="",1,0)</f>
        <v>0</v>
      </c>
    </row>
    <row r="237" spans="1:1">
      <c r="A237" s="1175">
        <f>IF('Форма 4.10.1'!$H$40="",1,0)</f>
        <v>0</v>
      </c>
    </row>
    <row r="238" spans="1:1">
      <c r="A238" s="1175">
        <f>IF('Форма 4.10.1'!$I$40="",1,0)</f>
        <v>0</v>
      </c>
    </row>
    <row r="239" spans="1:1">
      <c r="A239" s="1175">
        <f>IF('Форма 4.10.1'!$J$40="",1,0)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488</v>
      </c>
      <c r="B1" s="1196" t="s">
        <v>489</v>
      </c>
      <c r="C1" s="1196" t="s">
        <v>65</v>
      </c>
    </row>
    <row r="2" spans="1:3">
      <c r="A2" s="1196">
        <v>4189678</v>
      </c>
      <c r="B2" s="1196" t="s">
        <v>1451</v>
      </c>
      <c r="C2" s="1196" t="s">
        <v>1452</v>
      </c>
    </row>
    <row r="3" spans="1:3">
      <c r="A3" s="1196">
        <v>4190415</v>
      </c>
      <c r="B3" s="1196" t="s">
        <v>1453</v>
      </c>
      <c r="C3" s="1196" t="s">
        <v>1452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2117</v>
      </c>
    </row>
    <row r="4" spans="2:2">
      <c r="B4" s="330" t="s">
        <v>492</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394</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82</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395</v>
      </c>
      <c r="G8" s="1229"/>
      <c r="H8" s="1229"/>
      <c r="I8" s="1243" t="s">
        <v>396</v>
      </c>
      <c r="J8" s="1243"/>
      <c r="K8" s="1243"/>
      <c r="L8" s="1243"/>
      <c r="M8" s="204"/>
      <c r="N8" s="204"/>
      <c r="O8" s="204"/>
      <c r="P8" s="204"/>
      <c r="Q8" s="336"/>
      <c r="R8" s="204"/>
      <c r="S8" s="333"/>
      <c r="T8" s="333"/>
      <c r="U8" s="333"/>
      <c r="V8" s="333"/>
    </row>
    <row r="9" spans="1:256" s="120" customFormat="1" ht="20.25" customHeight="1">
      <c r="A9" s="119"/>
      <c r="B9" s="35"/>
      <c r="C9" s="222"/>
      <c r="D9" s="232" t="s">
        <v>90</v>
      </c>
      <c r="E9" s="232" t="s">
        <v>397</v>
      </c>
      <c r="F9" s="1234" t="s">
        <v>90</v>
      </c>
      <c r="G9" s="1235"/>
      <c r="H9" s="233" t="s">
        <v>397</v>
      </c>
      <c r="I9" s="1236" t="s">
        <v>90</v>
      </c>
      <c r="J9" s="1236"/>
      <c r="K9" s="233" t="s">
        <v>397</v>
      </c>
      <c r="L9" s="233" t="s">
        <v>398</v>
      </c>
      <c r="M9" s="204"/>
      <c r="N9" s="204"/>
      <c r="O9" s="204"/>
      <c r="P9" s="204"/>
      <c r="Q9" s="336"/>
      <c r="R9" s="204"/>
      <c r="S9" s="333"/>
      <c r="T9" s="333"/>
      <c r="U9" s="333"/>
      <c r="V9" s="333"/>
    </row>
    <row r="10" spans="1:256" ht="12" customHeight="1">
      <c r="C10" s="241"/>
      <c r="D10" s="331" t="s">
        <v>91</v>
      </c>
      <c r="E10" s="331" t="s">
        <v>47</v>
      </c>
      <c r="F10" s="1237" t="s">
        <v>48</v>
      </c>
      <c r="G10" s="1237"/>
      <c r="H10" s="331" t="s">
        <v>49</v>
      </c>
      <c r="I10" s="1237" t="s">
        <v>66</v>
      </c>
      <c r="J10" s="1237"/>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0" t="s">
        <v>402</v>
      </c>
      <c r="C12" s="1228"/>
      <c r="D12" s="1229">
        <v>1</v>
      </c>
      <c r="E12" s="1230" t="s">
        <v>2117</v>
      </c>
      <c r="F12" s="1191"/>
      <c r="G12" s="1177">
        <v>0</v>
      </c>
      <c r="H12" s="334"/>
      <c r="I12" s="242"/>
      <c r="J12" s="371" t="s">
        <v>495</v>
      </c>
      <c r="K12" s="1085"/>
      <c r="L12" s="258"/>
      <c r="M12" s="1096">
        <f>mergeValue(H12)</f>
        <v>0</v>
      </c>
      <c r="N12" s="1095"/>
      <c r="O12" s="1095"/>
      <c r="P12" s="1096" t="str">
        <f>IF(ISERROR(MATCH(Q12,MODesc,0)),"n","y")</f>
        <v>n</v>
      </c>
      <c r="Q12" s="1095" t="s">
        <v>2117</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8"/>
      <c r="D13" s="1229"/>
      <c r="E13" s="1231"/>
      <c r="F13" s="1232"/>
      <c r="G13" s="1229">
        <v>1</v>
      </c>
      <c r="H13" s="1227" t="s">
        <v>1413</v>
      </c>
      <c r="I13" s="242"/>
      <c r="J13" s="371" t="s">
        <v>495</v>
      </c>
      <c r="K13" s="1085"/>
      <c r="L13" s="258"/>
      <c r="M13" s="1096" t="str">
        <f>mergeValue(H13)</f>
        <v>городской округ Самара</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8"/>
      <c r="D14" s="1229"/>
      <c r="E14" s="1231"/>
      <c r="F14" s="1233"/>
      <c r="G14" s="1229"/>
      <c r="H14" s="1227"/>
      <c r="I14" s="1199"/>
      <c r="J14" s="1177">
        <v>1</v>
      </c>
      <c r="K14" s="1190" t="s">
        <v>1413</v>
      </c>
      <c r="L14" s="239" t="s">
        <v>1414</v>
      </c>
      <c r="M14" s="1096" t="str">
        <f>mergeValue(H14)</f>
        <v>городской округ Самара</v>
      </c>
      <c r="N14" s="1095"/>
      <c r="O14" s="1095"/>
      <c r="P14" s="1095"/>
      <c r="Q14" s="1095"/>
      <c r="R14" s="1096" t="str">
        <f>K14&amp;" ("&amp;L14&amp;")"</f>
        <v>городской округ Самара (36701000)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Og7zcd8+BYL4kQSYr/Gr/O7PT++cqS0x/7kHtKH+ji212Dyl3k9JAMurdty8yb6fiV4Uqkc/To95JAZLit7d4w==" saltValue="QXlcbWV/oHbcPD4fGPXdE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328</v>
      </c>
    </row>
    <row r="2" spans="1:2">
      <c r="A2" s="1196">
        <v>4213775</v>
      </c>
      <c r="B2" s="1196" t="s">
        <v>580</v>
      </c>
    </row>
    <row r="3" spans="1:2">
      <c r="A3" s="1196">
        <v>4213784</v>
      </c>
      <c r="B3" s="1196" t="s">
        <v>673</v>
      </c>
    </row>
    <row r="4" spans="1:2">
      <c r="A4" s="1196">
        <v>4213781</v>
      </c>
      <c r="B4" s="1196" t="s">
        <v>672</v>
      </c>
    </row>
    <row r="5" spans="1:2">
      <c r="A5" s="1196">
        <v>4213776</v>
      </c>
      <c r="B5" s="1196" t="s">
        <v>581</v>
      </c>
    </row>
    <row r="6" spans="1:2">
      <c r="A6" s="1196">
        <v>4213777</v>
      </c>
      <c r="B6" s="1196" t="s">
        <v>582</v>
      </c>
    </row>
    <row r="7" spans="1:2">
      <c r="A7" s="1196">
        <v>4213778</v>
      </c>
      <c r="B7" s="1196" t="s">
        <v>583</v>
      </c>
    </row>
    <row r="8" spans="1:2">
      <c r="A8" s="1196">
        <v>4213780</v>
      </c>
      <c r="B8" s="1196" t="s">
        <v>584</v>
      </c>
    </row>
    <row r="9" spans="1:2">
      <c r="A9" s="1196">
        <v>4213779</v>
      </c>
      <c r="B9" s="1196" t="s">
        <v>587</v>
      </c>
    </row>
    <row r="10" spans="1:2">
      <c r="A10" s="1196">
        <v>4213783</v>
      </c>
      <c r="B10" s="1196" t="s">
        <v>586</v>
      </c>
    </row>
    <row r="11" spans="1:2">
      <c r="A11" s="1196">
        <v>4213782</v>
      </c>
      <c r="B11" s="1196"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327</v>
      </c>
      <c r="B1" s="1196" t="s">
        <v>329</v>
      </c>
    </row>
    <row r="2" spans="1:2">
      <c r="A2" s="1196">
        <v>4190064</v>
      </c>
      <c r="B2" s="1196" t="s">
        <v>1441</v>
      </c>
    </row>
    <row r="3" spans="1:2">
      <c r="A3" s="1196">
        <v>4190065</v>
      </c>
      <c r="B3" s="1196" t="s">
        <v>1442</v>
      </c>
    </row>
    <row r="4" spans="1:2">
      <c r="A4" s="1196">
        <v>4190066</v>
      </c>
      <c r="B4" s="1196" t="s">
        <v>1443</v>
      </c>
    </row>
    <row r="5" spans="1:2">
      <c r="A5" s="1196">
        <v>4190067</v>
      </c>
      <c r="B5" s="1196" t="s">
        <v>1444</v>
      </c>
    </row>
    <row r="6" spans="1:2">
      <c r="A6" s="1196">
        <v>4190068</v>
      </c>
      <c r="B6" s="1196" t="s">
        <v>1445</v>
      </c>
    </row>
    <row r="7" spans="1:2">
      <c r="A7" s="1196">
        <v>4190069</v>
      </c>
      <c r="B7" s="1196" t="s">
        <v>1446</v>
      </c>
    </row>
    <row r="8" spans="1:2">
      <c r="A8" s="1196">
        <v>4190070</v>
      </c>
      <c r="B8" s="1196" t="s">
        <v>1447</v>
      </c>
    </row>
    <row r="9" spans="1:2">
      <c r="A9" s="1196">
        <v>4190071</v>
      </c>
      <c r="B9" s="1196" t="s">
        <v>1448</v>
      </c>
    </row>
    <row r="10" spans="1:2">
      <c r="A10" s="1196">
        <v>4190072</v>
      </c>
      <c r="B10" s="1196" t="s">
        <v>1449</v>
      </c>
    </row>
    <row r="11" spans="1:2">
      <c r="A11" s="1196">
        <v>4190073</v>
      </c>
      <c r="B11" s="1196" t="s">
        <v>1450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625</v>
      </c>
      <c r="E5" s="1239"/>
      <c r="F5" s="1239"/>
      <c r="G5" s="1239"/>
      <c r="H5" s="1239"/>
      <c r="I5" s="1239"/>
      <c r="J5" s="1240"/>
      <c r="K5" s="408"/>
      <c r="L5" s="169"/>
      <c r="M5" s="169"/>
      <c r="N5" s="169"/>
      <c r="O5" s="169"/>
      <c r="P5" s="169"/>
      <c r="Q5" s="169"/>
      <c r="R5" s="169"/>
      <c r="S5" s="536"/>
      <c r="T5" s="536"/>
      <c r="U5" s="536"/>
      <c r="V5" s="536"/>
      <c r="W5" s="169"/>
    </row>
    <row r="6" spans="1:24" s="438" customFormat="1" ht="3" customHeight="1">
      <c r="A6" s="292"/>
      <c r="B6" s="292"/>
      <c r="D6" s="1260"/>
      <c r="E6" s="1261"/>
      <c r="F6" s="1261"/>
      <c r="G6" s="1261"/>
      <c r="H6" s="1261"/>
      <c r="I6" s="1261"/>
      <c r="J6" s="1262"/>
      <c r="S6" s="613"/>
      <c r="T6" s="613"/>
      <c r="U6" s="613"/>
      <c r="V6" s="613"/>
    </row>
    <row r="7" spans="1:24" s="438" customFormat="1" ht="5.25" hidden="1" customHeight="1">
      <c r="A7" s="292"/>
      <c r="B7" s="292"/>
      <c r="E7" s="1263"/>
      <c r="F7" s="1263"/>
      <c r="G7" s="1259"/>
      <c r="H7" s="1259"/>
      <c r="I7" s="1259"/>
      <c r="J7" s="1259"/>
      <c r="S7" s="613"/>
      <c r="T7" s="613"/>
      <c r="U7" s="613"/>
      <c r="V7" s="613"/>
    </row>
    <row r="8" spans="1:24" s="438" customFormat="1" ht="5.25" hidden="1" customHeight="1">
      <c r="A8" s="292"/>
      <c r="B8" s="292"/>
      <c r="E8" s="1263"/>
      <c r="F8" s="1263"/>
      <c r="G8" s="1259"/>
      <c r="H8" s="1259"/>
      <c r="I8" s="1259"/>
      <c r="J8" s="1259"/>
      <c r="S8" s="613"/>
      <c r="T8" s="613"/>
      <c r="U8" s="613"/>
      <c r="V8" s="613"/>
    </row>
    <row r="9" spans="1:24" s="438" customFormat="1" ht="5.25" hidden="1" customHeight="1">
      <c r="A9" s="292"/>
      <c r="B9" s="292"/>
      <c r="E9" s="1263"/>
      <c r="F9" s="1263"/>
      <c r="G9" s="1259"/>
      <c r="H9" s="1259"/>
      <c r="I9" s="1259"/>
      <c r="J9" s="1259"/>
      <c r="S9" s="613"/>
      <c r="T9" s="613"/>
      <c r="U9" s="613"/>
      <c r="V9" s="613"/>
    </row>
    <row r="10" spans="1:24" s="613" customFormat="1" ht="5.25" hidden="1">
      <c r="A10" s="292"/>
      <c r="B10" s="292"/>
      <c r="E10" s="1264"/>
      <c r="F10" s="1264"/>
      <c r="G10" s="787"/>
      <c r="H10" s="434"/>
      <c r="I10" s="745"/>
      <c r="J10" s="745"/>
    </row>
    <row r="11" spans="1:24" s="152" customFormat="1" ht="18.75" customHeight="1">
      <c r="A11" s="292"/>
      <c r="B11" s="292"/>
      <c r="D11" s="145"/>
      <c r="E11" s="1265" t="s">
        <v>632</v>
      </c>
      <c r="F11" s="1265"/>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65" t="s">
        <v>633</v>
      </c>
      <c r="F12" s="1265"/>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58"/>
      <c r="F13" s="1258"/>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7" t="s">
        <v>90</v>
      </c>
      <c r="E17" s="1257" t="s">
        <v>295</v>
      </c>
      <c r="F17" s="1257" t="s">
        <v>78</v>
      </c>
      <c r="G17" s="1257" t="s">
        <v>435</v>
      </c>
      <c r="H17" s="1257" t="s">
        <v>90</v>
      </c>
      <c r="I17" s="1257"/>
      <c r="J17" s="1257" t="s">
        <v>19</v>
      </c>
      <c r="K17" s="1269" t="s">
        <v>460</v>
      </c>
      <c r="L17" s="1269"/>
      <c r="M17" s="1269"/>
      <c r="N17" s="1269"/>
      <c r="O17" s="1269" t="s">
        <v>623</v>
      </c>
      <c r="P17" s="1269"/>
      <c r="Q17" s="1269"/>
      <c r="R17" s="1269"/>
      <c r="S17" s="1269" t="s">
        <v>624</v>
      </c>
      <c r="T17" s="1269"/>
      <c r="U17" s="1269"/>
      <c r="V17" s="1269"/>
      <c r="W17" s="1257" t="s">
        <v>242</v>
      </c>
    </row>
    <row r="18" spans="1:24" ht="30.75" customHeight="1">
      <c r="D18" s="1257"/>
      <c r="E18" s="1257"/>
      <c r="F18" s="1257"/>
      <c r="G18" s="1257"/>
      <c r="H18" s="1257"/>
      <c r="I18" s="1257"/>
      <c r="J18" s="1257"/>
      <c r="K18" s="109" t="s">
        <v>298</v>
      </c>
      <c r="L18" s="1257" t="s">
        <v>90</v>
      </c>
      <c r="M18" s="1257"/>
      <c r="N18" s="109" t="s">
        <v>228</v>
      </c>
      <c r="O18" s="109" t="s">
        <v>298</v>
      </c>
      <c r="P18" s="1257" t="s">
        <v>90</v>
      </c>
      <c r="Q18" s="1257"/>
      <c r="R18" s="109" t="s">
        <v>228</v>
      </c>
      <c r="S18" s="509" t="s">
        <v>298</v>
      </c>
      <c r="T18" s="1257" t="s">
        <v>90</v>
      </c>
      <c r="U18" s="1257"/>
      <c r="V18" s="509" t="s">
        <v>397</v>
      </c>
      <c r="W18" s="1257"/>
    </row>
    <row r="19" spans="1:24" s="382" customFormat="1" ht="12" customHeight="1">
      <c r="A19" s="381"/>
      <c r="B19" s="381"/>
      <c r="D19" s="39" t="s">
        <v>91</v>
      </c>
      <c r="E19" s="39" t="s">
        <v>47</v>
      </c>
      <c r="F19" s="39" t="s">
        <v>48</v>
      </c>
      <c r="G19" s="39" t="s">
        <v>49</v>
      </c>
      <c r="H19" s="1266" t="s">
        <v>66</v>
      </c>
      <c r="I19" s="1266"/>
      <c r="J19" s="39" t="s">
        <v>67</v>
      </c>
      <c r="K19" s="39" t="s">
        <v>181</v>
      </c>
      <c r="L19" s="1266" t="s">
        <v>182</v>
      </c>
      <c r="M19" s="1266"/>
      <c r="N19" s="39" t="s">
        <v>206</v>
      </c>
      <c r="O19" s="39" t="s">
        <v>207</v>
      </c>
      <c r="P19" s="1266" t="s">
        <v>208</v>
      </c>
      <c r="Q19" s="1266"/>
      <c r="R19" s="39" t="s">
        <v>209</v>
      </c>
      <c r="S19" s="494" t="s">
        <v>208</v>
      </c>
      <c r="T19" s="1266" t="s">
        <v>209</v>
      </c>
      <c r="U19" s="1266"/>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6" customFormat="1" ht="17.100000000000001" customHeight="1">
      <c r="A21" s="710">
        <v>5</v>
      </c>
      <c r="C21" s="290"/>
      <c r="D21" s="1250">
        <v>1</v>
      </c>
      <c r="E21" s="1251" t="s">
        <v>582</v>
      </c>
      <c r="F21" s="1253" t="s">
        <v>2118</v>
      </c>
      <c r="G21" s="1256" t="s">
        <v>83</v>
      </c>
      <c r="H21" s="1250"/>
      <c r="I21" s="1250">
        <v>1</v>
      </c>
      <c r="J21" s="1270" t="s">
        <v>2119</v>
      </c>
      <c r="K21" s="1246" t="s">
        <v>83</v>
      </c>
      <c r="L21" s="1244"/>
      <c r="M21" s="1244" t="s">
        <v>91</v>
      </c>
      <c r="N21" s="1249"/>
      <c r="O21" s="1246" t="s">
        <v>83</v>
      </c>
      <c r="P21" s="1244"/>
      <c r="Q21" s="1244" t="s">
        <v>91</v>
      </c>
      <c r="R21" s="1245"/>
      <c r="S21" s="1246" t="s">
        <v>83</v>
      </c>
      <c r="T21" s="1028"/>
      <c r="U21" s="1028" t="s">
        <v>91</v>
      </c>
      <c r="V21" s="1201"/>
      <c r="W21" s="288"/>
    </row>
    <row r="22" spans="1:24" s="1176" customFormat="1" ht="17.100000000000001" customHeight="1">
      <c r="A22" s="710"/>
      <c r="C22" s="709"/>
      <c r="D22" s="1250"/>
      <c r="E22" s="1251"/>
      <c r="F22" s="1254"/>
      <c r="G22" s="1256"/>
      <c r="H22" s="1250"/>
      <c r="I22" s="1250"/>
      <c r="J22" s="1271"/>
      <c r="K22" s="1246"/>
      <c r="L22" s="1244"/>
      <c r="M22" s="1244"/>
      <c r="N22" s="1249"/>
      <c r="O22" s="1246"/>
      <c r="P22" s="1244"/>
      <c r="Q22" s="1244"/>
      <c r="R22" s="1245"/>
      <c r="S22" s="1246"/>
      <c r="T22" s="1030"/>
      <c r="U22" s="706"/>
      <c r="V22" s="707"/>
      <c r="W22" s="708"/>
    </row>
    <row r="23" spans="1:24" s="1176" customFormat="1" ht="17.100000000000001" customHeight="1">
      <c r="A23" s="710"/>
      <c r="C23" s="709"/>
      <c r="D23" s="1248"/>
      <c r="E23" s="1252"/>
      <c r="F23" s="1254"/>
      <c r="G23" s="1247"/>
      <c r="H23" s="1248"/>
      <c r="I23" s="1248"/>
      <c r="J23" s="1271"/>
      <c r="K23" s="1247"/>
      <c r="L23" s="1248"/>
      <c r="M23" s="1248"/>
      <c r="N23" s="1245"/>
      <c r="O23" s="1247"/>
      <c r="P23" s="1192"/>
      <c r="Q23" s="706"/>
      <c r="R23" s="707"/>
      <c r="S23" s="703"/>
      <c r="T23" s="703"/>
      <c r="U23" s="703"/>
      <c r="V23" s="703"/>
      <c r="W23" s="708"/>
    </row>
    <row r="24" spans="1:24" s="1176" customFormat="1" ht="15" customHeight="1">
      <c r="A24" s="710"/>
      <c r="C24" s="709"/>
      <c r="D24" s="1248"/>
      <c r="E24" s="1252"/>
      <c r="F24" s="1254"/>
      <c r="G24" s="1247"/>
      <c r="H24" s="1248"/>
      <c r="I24" s="1248"/>
      <c r="J24" s="1272"/>
      <c r="K24" s="1247"/>
      <c r="L24" s="706"/>
      <c r="M24" s="707"/>
      <c r="N24" s="707"/>
      <c r="O24" s="707"/>
      <c r="P24" s="707"/>
      <c r="Q24" s="707"/>
      <c r="R24" s="707"/>
      <c r="S24" s="703"/>
      <c r="T24" s="703"/>
      <c r="U24" s="703"/>
      <c r="V24" s="703"/>
      <c r="W24" s="708"/>
    </row>
    <row r="25" spans="1:24" s="1176" customFormat="1" ht="15" customHeight="1">
      <c r="A25" s="710"/>
      <c r="C25" s="709"/>
      <c r="D25" s="1248"/>
      <c r="E25" s="1252"/>
      <c r="F25" s="1255"/>
      <c r="G25" s="1247"/>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3" t="s">
        <v>642</v>
      </c>
      <c r="F32" s="1273"/>
      <c r="G32" s="1273"/>
      <c r="H32" s="1273"/>
      <c r="I32" s="1273"/>
      <c r="J32" s="1273"/>
      <c r="K32" s="1273"/>
      <c r="L32" s="1273"/>
      <c r="M32" s="1273"/>
      <c r="N32" s="1273"/>
      <c r="O32" s="1273"/>
      <c r="P32" s="1273"/>
      <c r="Q32" s="1273"/>
      <c r="R32" s="1273"/>
      <c r="S32" s="1273"/>
      <c r="T32" s="1273"/>
      <c r="U32" s="1273"/>
      <c r="V32" s="1273"/>
      <c r="W32" s="1273"/>
    </row>
    <row r="33" spans="5:23" ht="36.950000000000003" customHeight="1">
      <c r="E33" s="1267" t="s">
        <v>644</v>
      </c>
      <c r="F33" s="1268"/>
      <c r="G33" s="1268"/>
      <c r="H33" s="1268"/>
      <c r="I33" s="1268"/>
      <c r="J33" s="1268"/>
      <c r="K33" s="1268"/>
      <c r="L33" s="1268"/>
      <c r="M33" s="1268"/>
      <c r="N33" s="1268"/>
      <c r="O33" s="1268"/>
      <c r="P33" s="1268"/>
      <c r="Q33" s="1268"/>
      <c r="R33" s="1268"/>
      <c r="S33" s="1268"/>
      <c r="T33" s="1268"/>
      <c r="U33" s="1268"/>
      <c r="V33" s="1268"/>
      <c r="W33" s="1268"/>
    </row>
    <row r="34" spans="5:23" ht="17.100000000000001" customHeight="1">
      <c r="E34" s="1267" t="s">
        <v>645</v>
      </c>
      <c r="F34" s="1268"/>
      <c r="G34" s="1268"/>
      <c r="H34" s="1268"/>
      <c r="I34" s="1268"/>
      <c r="J34" s="1268"/>
      <c r="K34" s="1268"/>
      <c r="L34" s="1268"/>
      <c r="M34" s="1268"/>
      <c r="N34" s="1268"/>
      <c r="O34" s="1268"/>
      <c r="P34" s="1268"/>
      <c r="Q34" s="1268"/>
      <c r="R34" s="1268"/>
      <c r="S34" s="1268"/>
      <c r="T34" s="1268"/>
      <c r="U34" s="1268"/>
      <c r="V34" s="1268"/>
      <c r="W34" s="1268"/>
    </row>
    <row r="35" spans="5:23" ht="27" customHeight="1">
      <c r="E35" s="1267" t="s">
        <v>646</v>
      </c>
      <c r="F35" s="1268"/>
      <c r="G35" s="1268"/>
      <c r="H35" s="1268"/>
      <c r="I35" s="1268"/>
      <c r="J35" s="1268"/>
      <c r="K35" s="1268"/>
      <c r="L35" s="1268"/>
      <c r="M35" s="1268"/>
      <c r="N35" s="1268"/>
      <c r="O35" s="1268"/>
      <c r="P35" s="1268"/>
      <c r="Q35" s="1268"/>
      <c r="R35" s="1268"/>
      <c r="S35" s="1268"/>
      <c r="T35" s="1268"/>
      <c r="U35" s="1268"/>
      <c r="V35" s="1268"/>
      <c r="W35" s="1268"/>
    </row>
    <row r="36" spans="5:23" ht="17.100000000000001" customHeight="1">
      <c r="E36" s="1267" t="s">
        <v>647</v>
      </c>
      <c r="F36" s="1268"/>
      <c r="G36" s="1268"/>
      <c r="H36" s="1268"/>
      <c r="I36" s="1268"/>
      <c r="J36" s="1268"/>
      <c r="K36" s="1268"/>
      <c r="L36" s="1268"/>
      <c r="M36" s="1268"/>
      <c r="N36" s="1268"/>
      <c r="O36" s="1268"/>
      <c r="P36" s="1268"/>
      <c r="Q36" s="1268"/>
      <c r="R36" s="1268"/>
      <c r="S36" s="1268"/>
      <c r="T36" s="1268"/>
      <c r="U36" s="1268"/>
      <c r="V36" s="1268"/>
      <c r="W36" s="1268"/>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3" t="s">
        <v>643</v>
      </c>
      <c r="F38" s="1273"/>
      <c r="G38" s="1273"/>
      <c r="H38" s="1273"/>
      <c r="I38" s="1273"/>
      <c r="J38" s="1273"/>
      <c r="K38" s="1273"/>
      <c r="L38" s="1273"/>
      <c r="M38" s="1273"/>
      <c r="N38" s="1273"/>
      <c r="O38" s="1273"/>
      <c r="P38" s="1273"/>
      <c r="Q38" s="1273"/>
      <c r="R38" s="1273"/>
      <c r="S38" s="1273"/>
      <c r="T38" s="1273"/>
      <c r="U38" s="1273"/>
      <c r="V38" s="1273"/>
      <c r="W38" s="1273"/>
    </row>
    <row r="39" spans="5:23" ht="17.100000000000001" customHeight="1">
      <c r="E39" s="1267" t="s">
        <v>648</v>
      </c>
      <c r="F39" s="1268"/>
      <c r="G39" s="1268"/>
      <c r="H39" s="1268"/>
      <c r="I39" s="1268"/>
      <c r="J39" s="1268"/>
      <c r="K39" s="1268"/>
      <c r="L39" s="1268"/>
      <c r="M39" s="1268"/>
      <c r="N39" s="1268"/>
      <c r="O39" s="1268"/>
      <c r="P39" s="1268"/>
      <c r="Q39" s="1268"/>
      <c r="R39" s="1268"/>
      <c r="S39" s="1268"/>
      <c r="T39" s="1268"/>
      <c r="U39" s="1268"/>
      <c r="V39" s="1268"/>
      <c r="W39" s="1268"/>
    </row>
    <row r="40" spans="5:23" ht="17.100000000000001" customHeight="1">
      <c r="E40" s="1267" t="s">
        <v>649</v>
      </c>
      <c r="F40" s="1268"/>
      <c r="G40" s="1268"/>
      <c r="H40" s="1268"/>
      <c r="I40" s="1268"/>
      <c r="J40" s="1268"/>
      <c r="K40" s="1268"/>
      <c r="L40" s="1268"/>
      <c r="M40" s="1268"/>
      <c r="N40" s="1268"/>
      <c r="O40" s="1268"/>
      <c r="P40" s="1268"/>
      <c r="Q40" s="1268"/>
      <c r="R40" s="1268"/>
      <c r="S40" s="1268"/>
      <c r="T40" s="1268"/>
      <c r="U40" s="1268"/>
      <c r="V40" s="1268"/>
      <c r="W40" s="1268"/>
    </row>
  </sheetData>
  <sheetProtection algorithmName="SHA-512" hashValue="EzXH9a3V1CmXp9eRSYu7xZ8DM+jCtP5bPZhOWdDoTmfYIo7oUNCQzGJ+lAzZinZINcy+OgXP019yfgOZ/0NPhg==" saltValue="iM9FAhZCnn96Y4rDAuDHsw=="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1440</v>
      </c>
      <c r="B1" s="5" t="s">
        <v>1456</v>
      </c>
      <c r="C1" s="5" t="s">
        <v>1457</v>
      </c>
      <c r="D1" s="5" t="s">
        <v>1458</v>
      </c>
      <c r="E1" s="5" t="s">
        <v>1459</v>
      </c>
      <c r="F1" s="5" t="s">
        <v>1460</v>
      </c>
      <c r="G1" s="5" t="s">
        <v>1461</v>
      </c>
      <c r="H1" s="5" t="s">
        <v>1462</v>
      </c>
      <c r="I1" s="5" t="s">
        <v>1463</v>
      </c>
    </row>
    <row r="2" spans="1:10">
      <c r="A2" s="5">
        <v>1</v>
      </c>
      <c r="B2" s="5" t="s">
        <v>1464</v>
      </c>
      <c r="C2" s="5" t="s">
        <v>150</v>
      </c>
      <c r="D2" s="5" t="s">
        <v>1465</v>
      </c>
      <c r="E2" s="5" t="s">
        <v>1466</v>
      </c>
      <c r="F2" s="5" t="s">
        <v>1467</v>
      </c>
      <c r="G2" s="5" t="s">
        <v>1468</v>
      </c>
      <c r="H2" s="5" t="s">
        <v>1469</v>
      </c>
      <c r="J2" s="5" t="s">
        <v>2107</v>
      </c>
    </row>
    <row r="3" spans="1:10">
      <c r="A3" s="5">
        <v>2</v>
      </c>
      <c r="B3" s="5" t="s">
        <v>1464</v>
      </c>
      <c r="C3" s="5" t="s">
        <v>150</v>
      </c>
      <c r="D3" s="5" t="s">
        <v>1470</v>
      </c>
      <c r="E3" s="5" t="s">
        <v>1471</v>
      </c>
      <c r="F3" s="5" t="s">
        <v>1472</v>
      </c>
      <c r="G3" s="5" t="s">
        <v>1473</v>
      </c>
      <c r="H3" s="5" t="s">
        <v>1474</v>
      </c>
      <c r="J3" s="5" t="s">
        <v>2107</v>
      </c>
    </row>
    <row r="4" spans="1:10">
      <c r="A4" s="5">
        <v>3</v>
      </c>
      <c r="B4" s="5" t="s">
        <v>1464</v>
      </c>
      <c r="C4" s="5" t="s">
        <v>150</v>
      </c>
      <c r="D4" s="5" t="s">
        <v>1475</v>
      </c>
      <c r="E4" s="5" t="s">
        <v>1476</v>
      </c>
      <c r="F4" s="5" t="s">
        <v>1477</v>
      </c>
      <c r="G4" s="5" t="s">
        <v>2131</v>
      </c>
      <c r="J4" s="5" t="s">
        <v>2107</v>
      </c>
    </row>
    <row r="5" spans="1:10">
      <c r="A5" s="5">
        <v>4</v>
      </c>
      <c r="B5" s="5" t="s">
        <v>1464</v>
      </c>
      <c r="C5" s="5" t="s">
        <v>150</v>
      </c>
      <c r="D5" s="5" t="s">
        <v>1479</v>
      </c>
      <c r="E5" s="5" t="s">
        <v>1480</v>
      </c>
      <c r="F5" s="5" t="s">
        <v>1481</v>
      </c>
      <c r="G5" s="5" t="s">
        <v>1482</v>
      </c>
      <c r="J5" s="5" t="s">
        <v>2107</v>
      </c>
    </row>
    <row r="6" spans="1:10">
      <c r="A6" s="5">
        <v>5</v>
      </c>
      <c r="B6" s="5" t="s">
        <v>1464</v>
      </c>
      <c r="C6" s="5" t="s">
        <v>150</v>
      </c>
      <c r="D6" s="5" t="s">
        <v>1483</v>
      </c>
      <c r="E6" s="5" t="s">
        <v>1484</v>
      </c>
      <c r="F6" s="5" t="s">
        <v>1485</v>
      </c>
      <c r="G6" s="5" t="s">
        <v>1486</v>
      </c>
      <c r="J6" s="5" t="s">
        <v>2107</v>
      </c>
    </row>
    <row r="7" spans="1:10">
      <c r="A7" s="5">
        <v>6</v>
      </c>
      <c r="B7" s="5" t="s">
        <v>1464</v>
      </c>
      <c r="C7" s="5" t="s">
        <v>150</v>
      </c>
      <c r="D7" s="5" t="s">
        <v>1487</v>
      </c>
      <c r="E7" s="5" t="s">
        <v>1488</v>
      </c>
      <c r="F7" s="5" t="s">
        <v>1489</v>
      </c>
      <c r="G7" s="5" t="s">
        <v>1490</v>
      </c>
      <c r="J7" s="5" t="s">
        <v>2107</v>
      </c>
    </row>
    <row r="8" spans="1:10">
      <c r="A8" s="5">
        <v>7</v>
      </c>
      <c r="B8" s="5" t="s">
        <v>1464</v>
      </c>
      <c r="C8" s="5" t="s">
        <v>150</v>
      </c>
      <c r="D8" s="5" t="s">
        <v>1491</v>
      </c>
      <c r="E8" s="5" t="s">
        <v>1492</v>
      </c>
      <c r="F8" s="5" t="s">
        <v>1493</v>
      </c>
      <c r="G8" s="5" t="s">
        <v>1473</v>
      </c>
      <c r="H8" s="5" t="s">
        <v>1494</v>
      </c>
      <c r="J8" s="5" t="s">
        <v>2107</v>
      </c>
    </row>
    <row r="9" spans="1:10">
      <c r="A9" s="5">
        <v>8</v>
      </c>
      <c r="B9" s="5" t="s">
        <v>1464</v>
      </c>
      <c r="C9" s="5" t="s">
        <v>150</v>
      </c>
      <c r="D9" s="5" t="s">
        <v>1495</v>
      </c>
      <c r="E9" s="5" t="s">
        <v>1496</v>
      </c>
      <c r="F9" s="5" t="s">
        <v>1497</v>
      </c>
      <c r="G9" s="5" t="s">
        <v>1478</v>
      </c>
      <c r="J9" s="5" t="s">
        <v>2107</v>
      </c>
    </row>
    <row r="10" spans="1:10">
      <c r="A10" s="5">
        <v>9</v>
      </c>
      <c r="B10" s="5" t="s">
        <v>1464</v>
      </c>
      <c r="C10" s="5" t="s">
        <v>150</v>
      </c>
      <c r="D10" s="5" t="s">
        <v>1498</v>
      </c>
      <c r="E10" s="5" t="s">
        <v>1499</v>
      </c>
      <c r="F10" s="5" t="s">
        <v>1500</v>
      </c>
      <c r="G10" s="5" t="s">
        <v>1478</v>
      </c>
      <c r="J10" s="5" t="s">
        <v>2107</v>
      </c>
    </row>
    <row r="11" spans="1:10">
      <c r="A11" s="5">
        <v>10</v>
      </c>
      <c r="B11" s="5" t="s">
        <v>1464</v>
      </c>
      <c r="C11" s="5" t="s">
        <v>150</v>
      </c>
      <c r="D11" s="5" t="s">
        <v>1501</v>
      </c>
      <c r="E11" s="5" t="s">
        <v>1502</v>
      </c>
      <c r="F11" s="5" t="s">
        <v>1503</v>
      </c>
      <c r="G11" s="5" t="s">
        <v>1504</v>
      </c>
      <c r="J11" s="5" t="s">
        <v>2107</v>
      </c>
    </row>
    <row r="12" spans="1:10">
      <c r="A12" s="5">
        <v>11</v>
      </c>
      <c r="B12" s="5" t="s">
        <v>1464</v>
      </c>
      <c r="C12" s="5" t="s">
        <v>150</v>
      </c>
      <c r="D12" s="5" t="s">
        <v>1505</v>
      </c>
      <c r="E12" s="5" t="s">
        <v>1506</v>
      </c>
      <c r="F12" s="5" t="s">
        <v>1507</v>
      </c>
      <c r="G12" s="5" t="s">
        <v>1478</v>
      </c>
      <c r="J12" s="5" t="s">
        <v>2107</v>
      </c>
    </row>
    <row r="13" spans="1:10">
      <c r="A13" s="5">
        <v>12</v>
      </c>
      <c r="B13" s="5" t="s">
        <v>1464</v>
      </c>
      <c r="C13" s="5" t="s">
        <v>150</v>
      </c>
      <c r="D13" s="5" t="s">
        <v>1508</v>
      </c>
      <c r="E13" s="5" t="s">
        <v>1509</v>
      </c>
      <c r="F13" s="5" t="s">
        <v>1510</v>
      </c>
      <c r="G13" s="5" t="s">
        <v>1511</v>
      </c>
      <c r="J13" s="5" t="s">
        <v>2107</v>
      </c>
    </row>
    <row r="14" spans="1:10">
      <c r="A14" s="5">
        <v>13</v>
      </c>
      <c r="B14" s="5" t="s">
        <v>1464</v>
      </c>
      <c r="C14" s="5" t="s">
        <v>150</v>
      </c>
      <c r="D14" s="5" t="s">
        <v>1512</v>
      </c>
      <c r="E14" s="5" t="s">
        <v>1513</v>
      </c>
      <c r="F14" s="5" t="s">
        <v>1514</v>
      </c>
      <c r="G14" s="5" t="s">
        <v>1515</v>
      </c>
      <c r="J14" s="5" t="s">
        <v>2107</v>
      </c>
    </row>
    <row r="15" spans="1:10">
      <c r="A15" s="5">
        <v>14</v>
      </c>
      <c r="B15" s="5" t="s">
        <v>1464</v>
      </c>
      <c r="C15" s="5" t="s">
        <v>150</v>
      </c>
      <c r="D15" s="5" t="s">
        <v>1516</v>
      </c>
      <c r="E15" s="5" t="s">
        <v>1517</v>
      </c>
      <c r="F15" s="5" t="s">
        <v>1518</v>
      </c>
      <c r="G15" s="5" t="s">
        <v>1519</v>
      </c>
      <c r="J15" s="5" t="s">
        <v>2107</v>
      </c>
    </row>
    <row r="16" spans="1:10">
      <c r="A16" s="5">
        <v>15</v>
      </c>
      <c r="B16" s="5" t="s">
        <v>1464</v>
      </c>
      <c r="C16" s="5" t="s">
        <v>150</v>
      </c>
      <c r="D16" s="5" t="s">
        <v>1520</v>
      </c>
      <c r="E16" s="5" t="s">
        <v>1521</v>
      </c>
      <c r="F16" s="5" t="s">
        <v>1522</v>
      </c>
      <c r="G16" s="5" t="s">
        <v>1523</v>
      </c>
      <c r="H16" s="5" t="s">
        <v>1524</v>
      </c>
      <c r="J16" s="5" t="s">
        <v>2107</v>
      </c>
    </row>
    <row r="17" spans="1:10">
      <c r="A17" s="5">
        <v>16</v>
      </c>
      <c r="B17" s="5" t="s">
        <v>1464</v>
      </c>
      <c r="C17" s="5" t="s">
        <v>150</v>
      </c>
      <c r="D17" s="5" t="s">
        <v>1525</v>
      </c>
      <c r="E17" s="5" t="s">
        <v>1526</v>
      </c>
      <c r="F17" s="5" t="s">
        <v>1527</v>
      </c>
      <c r="G17" s="5" t="s">
        <v>1528</v>
      </c>
      <c r="J17" s="5" t="s">
        <v>2107</v>
      </c>
    </row>
    <row r="18" spans="1:10">
      <c r="A18" s="5">
        <v>17</v>
      </c>
      <c r="B18" s="5" t="s">
        <v>1464</v>
      </c>
      <c r="C18" s="5" t="s">
        <v>150</v>
      </c>
      <c r="D18" s="5" t="s">
        <v>1529</v>
      </c>
      <c r="E18" s="5" t="s">
        <v>1530</v>
      </c>
      <c r="F18" s="5" t="s">
        <v>1531</v>
      </c>
      <c r="G18" s="5" t="s">
        <v>1532</v>
      </c>
      <c r="J18" s="5" t="s">
        <v>2107</v>
      </c>
    </row>
    <row r="19" spans="1:10">
      <c r="A19" s="5">
        <v>18</v>
      </c>
      <c r="B19" s="5" t="s">
        <v>1464</v>
      </c>
      <c r="C19" s="5" t="s">
        <v>150</v>
      </c>
      <c r="D19" s="5" t="s">
        <v>1533</v>
      </c>
      <c r="E19" s="5" t="s">
        <v>1534</v>
      </c>
      <c r="F19" s="5" t="s">
        <v>1522</v>
      </c>
      <c r="G19" s="5" t="s">
        <v>1535</v>
      </c>
      <c r="J19" s="5" t="s">
        <v>2107</v>
      </c>
    </row>
    <row r="20" spans="1:10">
      <c r="A20" s="5">
        <v>19</v>
      </c>
      <c r="B20" s="5" t="s">
        <v>1464</v>
      </c>
      <c r="C20" s="5" t="s">
        <v>150</v>
      </c>
      <c r="D20" s="5" t="s">
        <v>1536</v>
      </c>
      <c r="E20" s="5" t="s">
        <v>1537</v>
      </c>
      <c r="F20" s="5" t="s">
        <v>1538</v>
      </c>
      <c r="G20" s="5" t="s">
        <v>1539</v>
      </c>
      <c r="J20" s="5" t="s">
        <v>2107</v>
      </c>
    </row>
    <row r="21" spans="1:10">
      <c r="A21" s="5">
        <v>20</v>
      </c>
      <c r="B21" s="5" t="s">
        <v>1464</v>
      </c>
      <c r="C21" s="5" t="s">
        <v>150</v>
      </c>
      <c r="D21" s="5" t="s">
        <v>1540</v>
      </c>
      <c r="E21" s="5" t="s">
        <v>1541</v>
      </c>
      <c r="F21" s="5" t="s">
        <v>1542</v>
      </c>
      <c r="G21" s="5" t="s">
        <v>1543</v>
      </c>
      <c r="J21" s="5" t="s">
        <v>2107</v>
      </c>
    </row>
    <row r="22" spans="1:10">
      <c r="A22" s="5">
        <v>21</v>
      </c>
      <c r="B22" s="5" t="s">
        <v>1464</v>
      </c>
      <c r="C22" s="5" t="s">
        <v>150</v>
      </c>
      <c r="D22" s="5" t="s">
        <v>1544</v>
      </c>
      <c r="E22" s="5" t="s">
        <v>1545</v>
      </c>
      <c r="F22" s="5" t="s">
        <v>1546</v>
      </c>
      <c r="G22" s="5" t="s">
        <v>1547</v>
      </c>
      <c r="J22" s="5" t="s">
        <v>2107</v>
      </c>
    </row>
    <row r="23" spans="1:10">
      <c r="A23" s="5">
        <v>22</v>
      </c>
      <c r="B23" s="5" t="s">
        <v>1464</v>
      </c>
      <c r="C23" s="5" t="s">
        <v>150</v>
      </c>
      <c r="D23" s="5" t="s">
        <v>1548</v>
      </c>
      <c r="E23" s="5" t="s">
        <v>1549</v>
      </c>
      <c r="F23" s="5" t="s">
        <v>1550</v>
      </c>
      <c r="G23" s="5" t="s">
        <v>1551</v>
      </c>
      <c r="J23" s="5" t="s">
        <v>2107</v>
      </c>
    </row>
    <row r="24" spans="1:10">
      <c r="A24" s="5">
        <v>23</v>
      </c>
      <c r="B24" s="5" t="s">
        <v>1464</v>
      </c>
      <c r="C24" s="5" t="s">
        <v>150</v>
      </c>
      <c r="D24" s="5" t="s">
        <v>1552</v>
      </c>
      <c r="E24" s="5" t="s">
        <v>1553</v>
      </c>
      <c r="F24" s="5" t="s">
        <v>1554</v>
      </c>
      <c r="G24" s="5" t="s">
        <v>1519</v>
      </c>
      <c r="H24" s="5" t="s">
        <v>1494</v>
      </c>
      <c r="J24" s="5" t="s">
        <v>2107</v>
      </c>
    </row>
    <row r="25" spans="1:10">
      <c r="A25" s="5">
        <v>24</v>
      </c>
      <c r="B25" s="5" t="s">
        <v>1464</v>
      </c>
      <c r="C25" s="5" t="s">
        <v>150</v>
      </c>
      <c r="D25" s="5" t="s">
        <v>1555</v>
      </c>
      <c r="E25" s="5" t="s">
        <v>1556</v>
      </c>
      <c r="F25" s="5" t="s">
        <v>1557</v>
      </c>
      <c r="G25" s="5" t="s">
        <v>1528</v>
      </c>
      <c r="J25" s="5" t="s">
        <v>2107</v>
      </c>
    </row>
    <row r="26" spans="1:10">
      <c r="A26" s="5">
        <v>25</v>
      </c>
      <c r="B26" s="5" t="s">
        <v>1464</v>
      </c>
      <c r="C26" s="5" t="s">
        <v>150</v>
      </c>
      <c r="D26" s="5" t="s">
        <v>1558</v>
      </c>
      <c r="E26" s="5" t="s">
        <v>1559</v>
      </c>
      <c r="F26" s="5" t="s">
        <v>1560</v>
      </c>
      <c r="G26" s="5" t="s">
        <v>1561</v>
      </c>
      <c r="J26" s="5" t="s">
        <v>2107</v>
      </c>
    </row>
    <row r="27" spans="1:10">
      <c r="A27" s="5">
        <v>26</v>
      </c>
      <c r="B27" s="5" t="s">
        <v>1464</v>
      </c>
      <c r="C27" s="5" t="s">
        <v>150</v>
      </c>
      <c r="D27" s="5" t="s">
        <v>1562</v>
      </c>
      <c r="E27" s="5" t="s">
        <v>1563</v>
      </c>
      <c r="F27" s="5" t="s">
        <v>1564</v>
      </c>
      <c r="G27" s="5" t="s">
        <v>1565</v>
      </c>
      <c r="J27" s="5" t="s">
        <v>2107</v>
      </c>
    </row>
    <row r="28" spans="1:10">
      <c r="A28" s="5">
        <v>27</v>
      </c>
      <c r="B28" s="5" t="s">
        <v>1464</v>
      </c>
      <c r="C28" s="5" t="s">
        <v>150</v>
      </c>
      <c r="D28" s="5" t="s">
        <v>1566</v>
      </c>
      <c r="E28" s="5" t="s">
        <v>1567</v>
      </c>
      <c r="F28" s="5" t="s">
        <v>1568</v>
      </c>
      <c r="G28" s="5" t="s">
        <v>1478</v>
      </c>
      <c r="J28" s="5" t="s">
        <v>2107</v>
      </c>
    </row>
    <row r="29" spans="1:10">
      <c r="A29" s="5">
        <v>28</v>
      </c>
      <c r="B29" s="5" t="s">
        <v>1464</v>
      </c>
      <c r="C29" s="5" t="s">
        <v>150</v>
      </c>
      <c r="D29" s="5" t="s">
        <v>1569</v>
      </c>
      <c r="E29" s="5" t="s">
        <v>1570</v>
      </c>
      <c r="F29" s="5" t="s">
        <v>1571</v>
      </c>
      <c r="G29" s="5" t="s">
        <v>1572</v>
      </c>
      <c r="J29" s="5" t="s">
        <v>2107</v>
      </c>
    </row>
    <row r="30" spans="1:10">
      <c r="A30" s="5">
        <v>29</v>
      </c>
      <c r="B30" s="5" t="s">
        <v>1464</v>
      </c>
      <c r="C30" s="5" t="s">
        <v>150</v>
      </c>
      <c r="D30" s="5" t="s">
        <v>1573</v>
      </c>
      <c r="E30" s="5" t="s">
        <v>1574</v>
      </c>
      <c r="F30" s="5" t="s">
        <v>1571</v>
      </c>
      <c r="G30" s="5" t="s">
        <v>1575</v>
      </c>
      <c r="J30" s="5" t="s">
        <v>2107</v>
      </c>
    </row>
    <row r="31" spans="1:10">
      <c r="A31" s="5">
        <v>30</v>
      </c>
      <c r="B31" s="5" t="s">
        <v>1464</v>
      </c>
      <c r="C31" s="5" t="s">
        <v>150</v>
      </c>
      <c r="D31" s="5" t="s">
        <v>1576</v>
      </c>
      <c r="E31" s="5" t="s">
        <v>1577</v>
      </c>
      <c r="F31" s="5" t="s">
        <v>1578</v>
      </c>
      <c r="G31" s="5" t="s">
        <v>1547</v>
      </c>
      <c r="J31" s="5" t="s">
        <v>2107</v>
      </c>
    </row>
    <row r="32" spans="1:10">
      <c r="A32" s="5">
        <v>31</v>
      </c>
      <c r="B32" s="5" t="s">
        <v>1464</v>
      </c>
      <c r="C32" s="5" t="s">
        <v>150</v>
      </c>
      <c r="D32" s="5" t="s">
        <v>1579</v>
      </c>
      <c r="E32" s="5" t="s">
        <v>1580</v>
      </c>
      <c r="F32" s="5" t="s">
        <v>1581</v>
      </c>
      <c r="G32" s="5" t="s">
        <v>1504</v>
      </c>
      <c r="J32" s="5" t="s">
        <v>2107</v>
      </c>
    </row>
    <row r="33" spans="1:10">
      <c r="A33" s="5">
        <v>32</v>
      </c>
      <c r="B33" s="5" t="s">
        <v>1464</v>
      </c>
      <c r="C33" s="5" t="s">
        <v>150</v>
      </c>
      <c r="D33" s="5" t="s">
        <v>1582</v>
      </c>
      <c r="E33" s="5" t="s">
        <v>1583</v>
      </c>
      <c r="F33" s="5" t="s">
        <v>1584</v>
      </c>
      <c r="G33" s="5" t="s">
        <v>1515</v>
      </c>
      <c r="J33" s="5" t="s">
        <v>2107</v>
      </c>
    </row>
    <row r="34" spans="1:10">
      <c r="A34" s="5">
        <v>33</v>
      </c>
      <c r="B34" s="5" t="s">
        <v>1464</v>
      </c>
      <c r="C34" s="5" t="s">
        <v>150</v>
      </c>
      <c r="D34" s="5" t="s">
        <v>1585</v>
      </c>
      <c r="E34" s="5" t="s">
        <v>1586</v>
      </c>
      <c r="F34" s="5" t="s">
        <v>1587</v>
      </c>
      <c r="G34" s="5" t="s">
        <v>1543</v>
      </c>
      <c r="J34" s="5" t="s">
        <v>2107</v>
      </c>
    </row>
    <row r="35" spans="1:10">
      <c r="A35" s="5">
        <v>34</v>
      </c>
      <c r="B35" s="5" t="s">
        <v>1464</v>
      </c>
      <c r="C35" s="5" t="s">
        <v>150</v>
      </c>
      <c r="D35" s="5" t="s">
        <v>1588</v>
      </c>
      <c r="E35" s="5" t="s">
        <v>1589</v>
      </c>
      <c r="F35" s="5" t="s">
        <v>1590</v>
      </c>
      <c r="G35" s="5" t="s">
        <v>1591</v>
      </c>
      <c r="J35" s="5" t="s">
        <v>2107</v>
      </c>
    </row>
    <row r="36" spans="1:10">
      <c r="A36" s="5">
        <v>35</v>
      </c>
      <c r="B36" s="5" t="s">
        <v>1464</v>
      </c>
      <c r="C36" s="5" t="s">
        <v>150</v>
      </c>
      <c r="D36" s="5" t="s">
        <v>1592</v>
      </c>
      <c r="E36" s="5" t="s">
        <v>1593</v>
      </c>
      <c r="F36" s="5" t="s">
        <v>1594</v>
      </c>
      <c r="G36" s="5" t="s">
        <v>1595</v>
      </c>
      <c r="J36" s="5" t="s">
        <v>2107</v>
      </c>
    </row>
    <row r="37" spans="1:10">
      <c r="A37" s="5">
        <v>36</v>
      </c>
      <c r="B37" s="5" t="s">
        <v>1464</v>
      </c>
      <c r="C37" s="5" t="s">
        <v>150</v>
      </c>
      <c r="D37" s="5" t="s">
        <v>1596</v>
      </c>
      <c r="E37" s="5" t="s">
        <v>1597</v>
      </c>
      <c r="F37" s="5" t="s">
        <v>1598</v>
      </c>
      <c r="G37" s="5" t="s">
        <v>1599</v>
      </c>
      <c r="J37" s="5" t="s">
        <v>2107</v>
      </c>
    </row>
    <row r="38" spans="1:10">
      <c r="A38" s="5">
        <v>37</v>
      </c>
      <c r="B38" s="5" t="s">
        <v>1464</v>
      </c>
      <c r="C38" s="5" t="s">
        <v>150</v>
      </c>
      <c r="D38" s="5" t="s">
        <v>1600</v>
      </c>
      <c r="E38" s="5" t="s">
        <v>1601</v>
      </c>
      <c r="F38" s="5" t="s">
        <v>1602</v>
      </c>
      <c r="G38" s="5" t="s">
        <v>1603</v>
      </c>
      <c r="J38" s="5" t="s">
        <v>2107</v>
      </c>
    </row>
    <row r="39" spans="1:10">
      <c r="A39" s="5">
        <v>38</v>
      </c>
      <c r="B39" s="5" t="s">
        <v>1464</v>
      </c>
      <c r="C39" s="5" t="s">
        <v>150</v>
      </c>
      <c r="D39" s="5" t="s">
        <v>1604</v>
      </c>
      <c r="E39" s="5" t="s">
        <v>1605</v>
      </c>
      <c r="F39" s="5" t="s">
        <v>1606</v>
      </c>
      <c r="G39" s="5" t="s">
        <v>1532</v>
      </c>
      <c r="H39" s="5" t="s">
        <v>1607</v>
      </c>
      <c r="J39" s="5" t="s">
        <v>2107</v>
      </c>
    </row>
    <row r="40" spans="1:10">
      <c r="A40" s="5">
        <v>39</v>
      </c>
      <c r="B40" s="5" t="s">
        <v>1464</v>
      </c>
      <c r="C40" s="5" t="s">
        <v>150</v>
      </c>
      <c r="D40" s="5" t="s">
        <v>1608</v>
      </c>
      <c r="E40" s="5" t="s">
        <v>1609</v>
      </c>
      <c r="F40" s="5" t="s">
        <v>1610</v>
      </c>
      <c r="G40" s="5" t="s">
        <v>1543</v>
      </c>
      <c r="J40" s="5" t="s">
        <v>2107</v>
      </c>
    </row>
    <row r="41" spans="1:10">
      <c r="A41" s="5">
        <v>40</v>
      </c>
      <c r="B41" s="5" t="s">
        <v>1464</v>
      </c>
      <c r="C41" s="5" t="s">
        <v>150</v>
      </c>
      <c r="D41" s="5" t="s">
        <v>1611</v>
      </c>
      <c r="E41" s="5" t="s">
        <v>1612</v>
      </c>
      <c r="F41" s="5" t="s">
        <v>1613</v>
      </c>
      <c r="G41" s="5" t="s">
        <v>1614</v>
      </c>
      <c r="J41" s="5" t="s">
        <v>2107</v>
      </c>
    </row>
    <row r="42" spans="1:10">
      <c r="A42" s="5">
        <v>41</v>
      </c>
      <c r="B42" s="5" t="s">
        <v>1464</v>
      </c>
      <c r="C42" s="5" t="s">
        <v>150</v>
      </c>
      <c r="D42" s="5" t="s">
        <v>1615</v>
      </c>
      <c r="E42" s="5" t="s">
        <v>1616</v>
      </c>
      <c r="F42" s="5" t="s">
        <v>1617</v>
      </c>
      <c r="G42" s="5" t="s">
        <v>1539</v>
      </c>
      <c r="J42" s="5" t="s">
        <v>2107</v>
      </c>
    </row>
    <row r="43" spans="1:10">
      <c r="A43" s="5">
        <v>42</v>
      </c>
      <c r="B43" s="5" t="s">
        <v>1464</v>
      </c>
      <c r="C43" s="5" t="s">
        <v>150</v>
      </c>
      <c r="D43" s="5" t="s">
        <v>1618</v>
      </c>
      <c r="E43" s="5" t="s">
        <v>1619</v>
      </c>
      <c r="F43" s="5" t="s">
        <v>1620</v>
      </c>
      <c r="G43" s="5" t="s">
        <v>1621</v>
      </c>
      <c r="J43" s="5" t="s">
        <v>2107</v>
      </c>
    </row>
    <row r="44" spans="1:10">
      <c r="A44" s="5">
        <v>43</v>
      </c>
      <c r="B44" s="5" t="s">
        <v>1464</v>
      </c>
      <c r="C44" s="5" t="s">
        <v>150</v>
      </c>
      <c r="D44" s="5" t="s">
        <v>1622</v>
      </c>
      <c r="E44" s="5" t="s">
        <v>1623</v>
      </c>
      <c r="F44" s="5" t="s">
        <v>1624</v>
      </c>
      <c r="G44" s="5" t="s">
        <v>1621</v>
      </c>
      <c r="H44" s="5" t="s">
        <v>1625</v>
      </c>
      <c r="J44" s="5" t="s">
        <v>2107</v>
      </c>
    </row>
    <row r="45" spans="1:10">
      <c r="A45" s="5">
        <v>44</v>
      </c>
      <c r="B45" s="5" t="s">
        <v>1464</v>
      </c>
      <c r="C45" s="5" t="s">
        <v>150</v>
      </c>
      <c r="D45" s="5" t="s">
        <v>1626</v>
      </c>
      <c r="E45" s="5" t="s">
        <v>1627</v>
      </c>
      <c r="F45" s="5" t="s">
        <v>1628</v>
      </c>
      <c r="G45" s="5" t="s">
        <v>1621</v>
      </c>
      <c r="J45" s="5" t="s">
        <v>2107</v>
      </c>
    </row>
    <row r="46" spans="1:10">
      <c r="A46" s="5">
        <v>45</v>
      </c>
      <c r="B46" s="5" t="s">
        <v>1464</v>
      </c>
      <c r="C46" s="5" t="s">
        <v>150</v>
      </c>
      <c r="D46" s="5" t="s">
        <v>1629</v>
      </c>
      <c r="E46" s="5" t="s">
        <v>1630</v>
      </c>
      <c r="F46" s="5" t="s">
        <v>1631</v>
      </c>
      <c r="G46" s="5" t="s">
        <v>1632</v>
      </c>
      <c r="H46" s="5" t="s">
        <v>1633</v>
      </c>
      <c r="J46" s="5" t="s">
        <v>2107</v>
      </c>
    </row>
    <row r="47" spans="1:10">
      <c r="A47" s="5">
        <v>46</v>
      </c>
      <c r="B47" s="5" t="s">
        <v>1464</v>
      </c>
      <c r="C47" s="5" t="s">
        <v>150</v>
      </c>
      <c r="D47" s="5" t="s">
        <v>1634</v>
      </c>
      <c r="E47" s="5" t="s">
        <v>1635</v>
      </c>
      <c r="F47" s="5" t="s">
        <v>1636</v>
      </c>
      <c r="G47" s="5" t="s">
        <v>1637</v>
      </c>
      <c r="J47" s="5" t="s">
        <v>2107</v>
      </c>
    </row>
    <row r="48" spans="1:10">
      <c r="A48" s="5">
        <v>47</v>
      </c>
      <c r="B48" s="5" t="s">
        <v>1464</v>
      </c>
      <c r="C48" s="5" t="s">
        <v>150</v>
      </c>
      <c r="D48" s="5" t="s">
        <v>1638</v>
      </c>
      <c r="E48" s="5" t="s">
        <v>1639</v>
      </c>
      <c r="F48" s="5" t="s">
        <v>1594</v>
      </c>
      <c r="G48" s="5" t="s">
        <v>1640</v>
      </c>
      <c r="J48" s="5" t="s">
        <v>2107</v>
      </c>
    </row>
    <row r="49" spans="1:10">
      <c r="A49" s="5">
        <v>48</v>
      </c>
      <c r="B49" s="5" t="s">
        <v>1464</v>
      </c>
      <c r="C49" s="5" t="s">
        <v>150</v>
      </c>
      <c r="D49" s="5" t="s">
        <v>1641</v>
      </c>
      <c r="E49" s="5" t="s">
        <v>1642</v>
      </c>
      <c r="F49" s="5" t="s">
        <v>1643</v>
      </c>
      <c r="G49" s="5" t="s">
        <v>1644</v>
      </c>
      <c r="H49" s="5" t="s">
        <v>1645</v>
      </c>
      <c r="J49" s="5" t="s">
        <v>2107</v>
      </c>
    </row>
    <row r="50" spans="1:10">
      <c r="A50" s="5">
        <v>49</v>
      </c>
      <c r="B50" s="5" t="s">
        <v>1464</v>
      </c>
      <c r="C50" s="5" t="s">
        <v>150</v>
      </c>
      <c r="D50" s="5" t="s">
        <v>1646</v>
      </c>
      <c r="E50" s="5" t="s">
        <v>1647</v>
      </c>
      <c r="F50" s="5" t="s">
        <v>1648</v>
      </c>
      <c r="G50" s="5" t="s">
        <v>1603</v>
      </c>
      <c r="J50" s="5" t="s">
        <v>2107</v>
      </c>
    </row>
    <row r="51" spans="1:10">
      <c r="A51" s="5">
        <v>50</v>
      </c>
      <c r="B51" s="5" t="s">
        <v>1464</v>
      </c>
      <c r="C51" s="5" t="s">
        <v>150</v>
      </c>
      <c r="D51" s="5" t="s">
        <v>1649</v>
      </c>
      <c r="E51" s="5" t="s">
        <v>1650</v>
      </c>
      <c r="F51" s="5" t="s">
        <v>1651</v>
      </c>
      <c r="G51" s="5" t="s">
        <v>1652</v>
      </c>
      <c r="H51" s="5" t="s">
        <v>1653</v>
      </c>
      <c r="J51" s="5" t="s">
        <v>2107</v>
      </c>
    </row>
    <row r="52" spans="1:10">
      <c r="A52" s="5">
        <v>51</v>
      </c>
      <c r="B52" s="5" t="s">
        <v>1464</v>
      </c>
      <c r="C52" s="5" t="s">
        <v>150</v>
      </c>
      <c r="D52" s="5" t="s">
        <v>1654</v>
      </c>
      <c r="E52" s="5" t="s">
        <v>1655</v>
      </c>
      <c r="F52" s="5" t="s">
        <v>1656</v>
      </c>
      <c r="G52" s="5" t="s">
        <v>1652</v>
      </c>
      <c r="H52" s="5" t="s">
        <v>1657</v>
      </c>
      <c r="J52" s="5" t="s">
        <v>2107</v>
      </c>
    </row>
    <row r="53" spans="1:10">
      <c r="A53" s="5">
        <v>52</v>
      </c>
      <c r="B53" s="5" t="s">
        <v>1464</v>
      </c>
      <c r="C53" s="5" t="s">
        <v>150</v>
      </c>
      <c r="D53" s="5" t="s">
        <v>1658</v>
      </c>
      <c r="E53" s="5" t="s">
        <v>1659</v>
      </c>
      <c r="F53" s="5" t="s">
        <v>1660</v>
      </c>
      <c r="G53" s="5" t="s">
        <v>1603</v>
      </c>
      <c r="J53" s="5" t="s">
        <v>2107</v>
      </c>
    </row>
    <row r="54" spans="1:10">
      <c r="A54" s="5">
        <v>53</v>
      </c>
      <c r="B54" s="5" t="s">
        <v>1464</v>
      </c>
      <c r="C54" s="5" t="s">
        <v>150</v>
      </c>
      <c r="D54" s="5" t="s">
        <v>1661</v>
      </c>
      <c r="E54" s="5" t="s">
        <v>1662</v>
      </c>
      <c r="F54" s="5" t="s">
        <v>1663</v>
      </c>
      <c r="G54" s="5" t="s">
        <v>1652</v>
      </c>
      <c r="J54" s="5" t="s">
        <v>2107</v>
      </c>
    </row>
    <row r="55" spans="1:10">
      <c r="A55" s="5">
        <v>54</v>
      </c>
      <c r="B55" s="5" t="s">
        <v>1464</v>
      </c>
      <c r="C55" s="5" t="s">
        <v>150</v>
      </c>
      <c r="D55" s="5" t="s">
        <v>1664</v>
      </c>
      <c r="E55" s="5" t="s">
        <v>1665</v>
      </c>
      <c r="F55" s="5" t="s">
        <v>1666</v>
      </c>
      <c r="G55" s="5" t="s">
        <v>1667</v>
      </c>
      <c r="J55" s="5" t="s">
        <v>2107</v>
      </c>
    </row>
    <row r="56" spans="1:10">
      <c r="A56" s="5">
        <v>55</v>
      </c>
      <c r="B56" s="5" t="s">
        <v>1464</v>
      </c>
      <c r="C56" s="5" t="s">
        <v>150</v>
      </c>
      <c r="D56" s="5" t="s">
        <v>1668</v>
      </c>
      <c r="E56" s="5" t="s">
        <v>1669</v>
      </c>
      <c r="F56" s="5" t="s">
        <v>1670</v>
      </c>
      <c r="G56" s="5" t="s">
        <v>1671</v>
      </c>
      <c r="J56" s="5" t="s">
        <v>2107</v>
      </c>
    </row>
    <row r="57" spans="1:10">
      <c r="A57" s="5">
        <v>56</v>
      </c>
      <c r="B57" s="5" t="s">
        <v>1464</v>
      </c>
      <c r="C57" s="5" t="s">
        <v>150</v>
      </c>
      <c r="D57" s="5" t="s">
        <v>1672</v>
      </c>
      <c r="E57" s="5" t="s">
        <v>1673</v>
      </c>
      <c r="F57" s="5" t="s">
        <v>1674</v>
      </c>
      <c r="G57" s="5" t="s">
        <v>1482</v>
      </c>
      <c r="J57" s="5" t="s">
        <v>2107</v>
      </c>
    </row>
    <row r="58" spans="1:10">
      <c r="A58" s="5">
        <v>57</v>
      </c>
      <c r="B58" s="5" t="s">
        <v>1464</v>
      </c>
      <c r="C58" s="5" t="s">
        <v>150</v>
      </c>
      <c r="D58" s="5" t="s">
        <v>1675</v>
      </c>
      <c r="E58" s="5" t="s">
        <v>1676</v>
      </c>
      <c r="F58" s="5" t="s">
        <v>1677</v>
      </c>
      <c r="G58" s="5" t="s">
        <v>1486</v>
      </c>
      <c r="H58" s="5" t="s">
        <v>1678</v>
      </c>
      <c r="J58" s="5" t="s">
        <v>2107</v>
      </c>
    </row>
    <row r="59" spans="1:10">
      <c r="A59" s="5">
        <v>58</v>
      </c>
      <c r="B59" s="5" t="s">
        <v>1464</v>
      </c>
      <c r="C59" s="5" t="s">
        <v>150</v>
      </c>
      <c r="D59" s="5" t="s">
        <v>1679</v>
      </c>
      <c r="E59" s="5" t="s">
        <v>1680</v>
      </c>
      <c r="F59" s="5" t="s">
        <v>1681</v>
      </c>
      <c r="G59" s="5" t="s">
        <v>1652</v>
      </c>
      <c r="J59" s="5" t="s">
        <v>2107</v>
      </c>
    </row>
    <row r="60" spans="1:10">
      <c r="A60" s="5">
        <v>59</v>
      </c>
      <c r="B60" s="5" t="s">
        <v>1464</v>
      </c>
      <c r="C60" s="5" t="s">
        <v>150</v>
      </c>
      <c r="D60" s="5" t="s">
        <v>1682</v>
      </c>
      <c r="E60" s="5" t="s">
        <v>1683</v>
      </c>
      <c r="F60" s="5" t="s">
        <v>1684</v>
      </c>
      <c r="G60" s="5" t="s">
        <v>1528</v>
      </c>
      <c r="J60" s="5" t="s">
        <v>2107</v>
      </c>
    </row>
    <row r="61" spans="1:10">
      <c r="A61" s="5">
        <v>60</v>
      </c>
      <c r="B61" s="5" t="s">
        <v>1464</v>
      </c>
      <c r="C61" s="5" t="s">
        <v>150</v>
      </c>
      <c r="D61" s="5" t="s">
        <v>1685</v>
      </c>
      <c r="E61" s="5" t="s">
        <v>1686</v>
      </c>
      <c r="F61" s="5" t="s">
        <v>1687</v>
      </c>
      <c r="G61" s="5" t="s">
        <v>1688</v>
      </c>
      <c r="J61" s="5" t="s">
        <v>2107</v>
      </c>
    </row>
    <row r="62" spans="1:10">
      <c r="A62" s="5">
        <v>61</v>
      </c>
      <c r="B62" s="5" t="s">
        <v>1464</v>
      </c>
      <c r="C62" s="5" t="s">
        <v>150</v>
      </c>
      <c r="D62" s="5" t="s">
        <v>1689</v>
      </c>
      <c r="E62" s="5" t="s">
        <v>1690</v>
      </c>
      <c r="F62" s="5" t="s">
        <v>1691</v>
      </c>
      <c r="G62" s="5" t="s">
        <v>1504</v>
      </c>
      <c r="H62" s="5" t="s">
        <v>1692</v>
      </c>
      <c r="J62" s="5" t="s">
        <v>2107</v>
      </c>
    </row>
    <row r="63" spans="1:10">
      <c r="A63" s="5">
        <v>62</v>
      </c>
      <c r="B63" s="5" t="s">
        <v>1464</v>
      </c>
      <c r="C63" s="5" t="s">
        <v>150</v>
      </c>
      <c r="D63" s="5" t="s">
        <v>1693</v>
      </c>
      <c r="E63" s="5" t="s">
        <v>1694</v>
      </c>
      <c r="F63" s="5" t="s">
        <v>1695</v>
      </c>
      <c r="G63" s="5" t="s">
        <v>1528</v>
      </c>
      <c r="H63" s="5" t="s">
        <v>1696</v>
      </c>
      <c r="J63" s="5" t="s">
        <v>2107</v>
      </c>
    </row>
    <row r="64" spans="1:10">
      <c r="A64" s="5">
        <v>63</v>
      </c>
      <c r="B64" s="5" t="s">
        <v>1464</v>
      </c>
      <c r="C64" s="5" t="s">
        <v>150</v>
      </c>
      <c r="D64" s="5" t="s">
        <v>1697</v>
      </c>
      <c r="E64" s="5" t="s">
        <v>1698</v>
      </c>
      <c r="F64" s="5" t="s">
        <v>1699</v>
      </c>
      <c r="G64" s="5" t="s">
        <v>1528</v>
      </c>
      <c r="J64" s="5" t="s">
        <v>2107</v>
      </c>
    </row>
    <row r="65" spans="1:10">
      <c r="A65" s="5">
        <v>64</v>
      </c>
      <c r="B65" s="5" t="s">
        <v>1464</v>
      </c>
      <c r="C65" s="5" t="s">
        <v>150</v>
      </c>
      <c r="D65" s="5" t="s">
        <v>1700</v>
      </c>
      <c r="E65" s="5" t="s">
        <v>1701</v>
      </c>
      <c r="F65" s="5" t="s">
        <v>1702</v>
      </c>
      <c r="G65" s="5" t="s">
        <v>1703</v>
      </c>
      <c r="J65" s="5" t="s">
        <v>2107</v>
      </c>
    </row>
    <row r="66" spans="1:10">
      <c r="A66" s="5">
        <v>65</v>
      </c>
      <c r="B66" s="5" t="s">
        <v>1464</v>
      </c>
      <c r="C66" s="5" t="s">
        <v>150</v>
      </c>
      <c r="D66" s="5" t="s">
        <v>1704</v>
      </c>
      <c r="E66" s="5" t="s">
        <v>1705</v>
      </c>
      <c r="F66" s="5" t="s">
        <v>1706</v>
      </c>
      <c r="G66" s="5" t="s">
        <v>1703</v>
      </c>
      <c r="J66" s="5" t="s">
        <v>2107</v>
      </c>
    </row>
    <row r="67" spans="1:10">
      <c r="A67" s="5">
        <v>66</v>
      </c>
      <c r="B67" s="5" t="s">
        <v>1464</v>
      </c>
      <c r="C67" s="5" t="s">
        <v>150</v>
      </c>
      <c r="D67" s="5" t="s">
        <v>1707</v>
      </c>
      <c r="E67" s="5" t="s">
        <v>1708</v>
      </c>
      <c r="F67" s="5" t="s">
        <v>1709</v>
      </c>
      <c r="G67" s="5" t="s">
        <v>1528</v>
      </c>
      <c r="J67" s="5" t="s">
        <v>2107</v>
      </c>
    </row>
    <row r="68" spans="1:10">
      <c r="A68" s="5">
        <v>67</v>
      </c>
      <c r="B68" s="5" t="s">
        <v>1464</v>
      </c>
      <c r="C68" s="5" t="s">
        <v>150</v>
      </c>
      <c r="D68" s="5" t="s">
        <v>1710</v>
      </c>
      <c r="E68" s="5" t="s">
        <v>1711</v>
      </c>
      <c r="F68" s="5" t="s">
        <v>1712</v>
      </c>
      <c r="G68" s="5" t="s">
        <v>1713</v>
      </c>
      <c r="J68" s="5" t="s">
        <v>2107</v>
      </c>
    </row>
    <row r="69" spans="1:10">
      <c r="A69" s="5">
        <v>68</v>
      </c>
      <c r="B69" s="5" t="s">
        <v>1464</v>
      </c>
      <c r="C69" s="5" t="s">
        <v>150</v>
      </c>
      <c r="D69" s="5" t="s">
        <v>1714</v>
      </c>
      <c r="E69" s="5" t="s">
        <v>1715</v>
      </c>
      <c r="F69" s="5" t="s">
        <v>1716</v>
      </c>
      <c r="G69" s="5" t="s">
        <v>1713</v>
      </c>
      <c r="J69" s="5" t="s">
        <v>2107</v>
      </c>
    </row>
    <row r="70" spans="1:10">
      <c r="A70" s="5">
        <v>69</v>
      </c>
      <c r="B70" s="5" t="s">
        <v>1464</v>
      </c>
      <c r="C70" s="5" t="s">
        <v>150</v>
      </c>
      <c r="D70" s="5" t="s">
        <v>1717</v>
      </c>
      <c r="E70" s="5" t="s">
        <v>1718</v>
      </c>
      <c r="F70" s="5" t="s">
        <v>1719</v>
      </c>
      <c r="G70" s="5" t="s">
        <v>1688</v>
      </c>
      <c r="J70" s="5" t="s">
        <v>2107</v>
      </c>
    </row>
    <row r="71" spans="1:10">
      <c r="A71" s="5">
        <v>70</v>
      </c>
      <c r="B71" s="5" t="s">
        <v>1464</v>
      </c>
      <c r="C71" s="5" t="s">
        <v>150</v>
      </c>
      <c r="D71" s="5" t="s">
        <v>1720</v>
      </c>
      <c r="E71" s="5" t="s">
        <v>1721</v>
      </c>
      <c r="F71" s="5" t="s">
        <v>1722</v>
      </c>
      <c r="G71" s="5" t="s">
        <v>1703</v>
      </c>
      <c r="J71" s="5" t="s">
        <v>2107</v>
      </c>
    </row>
    <row r="72" spans="1:10">
      <c r="A72" s="5">
        <v>71</v>
      </c>
      <c r="B72" s="5" t="s">
        <v>1464</v>
      </c>
      <c r="C72" s="5" t="s">
        <v>150</v>
      </c>
      <c r="D72" s="5" t="s">
        <v>1723</v>
      </c>
      <c r="E72" s="5" t="s">
        <v>1724</v>
      </c>
      <c r="F72" s="5" t="s">
        <v>1725</v>
      </c>
      <c r="G72" s="5" t="s">
        <v>1652</v>
      </c>
      <c r="J72" s="5" t="s">
        <v>2107</v>
      </c>
    </row>
    <row r="73" spans="1:10">
      <c r="A73" s="5">
        <v>72</v>
      </c>
      <c r="B73" s="5" t="s">
        <v>1464</v>
      </c>
      <c r="C73" s="5" t="s">
        <v>150</v>
      </c>
      <c r="D73" s="5" t="s">
        <v>1726</v>
      </c>
      <c r="E73" s="5" t="s">
        <v>1727</v>
      </c>
      <c r="F73" s="5" t="s">
        <v>1728</v>
      </c>
      <c r="G73" s="5" t="s">
        <v>1713</v>
      </c>
      <c r="J73" s="5" t="s">
        <v>2107</v>
      </c>
    </row>
    <row r="74" spans="1:10">
      <c r="A74" s="5">
        <v>73</v>
      </c>
      <c r="B74" s="5" t="s">
        <v>1464</v>
      </c>
      <c r="C74" s="5" t="s">
        <v>150</v>
      </c>
      <c r="D74" s="5" t="s">
        <v>1729</v>
      </c>
      <c r="E74" s="5" t="s">
        <v>1730</v>
      </c>
      <c r="F74" s="5" t="s">
        <v>1731</v>
      </c>
      <c r="G74" s="5" t="s">
        <v>1732</v>
      </c>
      <c r="J74" s="5" t="s">
        <v>2107</v>
      </c>
    </row>
    <row r="75" spans="1:10">
      <c r="A75" s="5">
        <v>74</v>
      </c>
      <c r="B75" s="5" t="s">
        <v>1464</v>
      </c>
      <c r="C75" s="5" t="s">
        <v>150</v>
      </c>
      <c r="D75" s="5" t="s">
        <v>1733</v>
      </c>
      <c r="E75" s="5" t="s">
        <v>1734</v>
      </c>
      <c r="F75" s="5" t="s">
        <v>1735</v>
      </c>
      <c r="G75" s="5" t="s">
        <v>1713</v>
      </c>
      <c r="J75" s="5" t="s">
        <v>2107</v>
      </c>
    </row>
    <row r="76" spans="1:10">
      <c r="A76" s="5">
        <v>75</v>
      </c>
      <c r="B76" s="5" t="s">
        <v>1464</v>
      </c>
      <c r="C76" s="5" t="s">
        <v>150</v>
      </c>
      <c r="D76" s="5" t="s">
        <v>1736</v>
      </c>
      <c r="E76" s="5" t="s">
        <v>1737</v>
      </c>
      <c r="F76" s="5" t="s">
        <v>1738</v>
      </c>
      <c r="G76" s="5" t="s">
        <v>1652</v>
      </c>
      <c r="H76" s="5" t="s">
        <v>1739</v>
      </c>
      <c r="J76" s="5" t="s">
        <v>2107</v>
      </c>
    </row>
    <row r="77" spans="1:10">
      <c r="A77" s="5">
        <v>76</v>
      </c>
      <c r="B77" s="5" t="s">
        <v>1464</v>
      </c>
      <c r="C77" s="5" t="s">
        <v>150</v>
      </c>
      <c r="D77" s="5" t="s">
        <v>1740</v>
      </c>
      <c r="E77" s="5" t="s">
        <v>1741</v>
      </c>
      <c r="F77" s="5" t="s">
        <v>1742</v>
      </c>
      <c r="G77" s="5" t="s">
        <v>1688</v>
      </c>
      <c r="J77" s="5" t="s">
        <v>2107</v>
      </c>
    </row>
    <row r="78" spans="1:10">
      <c r="A78" s="5">
        <v>77</v>
      </c>
      <c r="B78" s="5" t="s">
        <v>1464</v>
      </c>
      <c r="C78" s="5" t="s">
        <v>150</v>
      </c>
      <c r="D78" s="5" t="s">
        <v>1743</v>
      </c>
      <c r="E78" s="5" t="s">
        <v>1744</v>
      </c>
      <c r="F78" s="5" t="s">
        <v>1745</v>
      </c>
      <c r="G78" s="5" t="s">
        <v>1746</v>
      </c>
      <c r="J78" s="5" t="s">
        <v>2107</v>
      </c>
    </row>
    <row r="79" spans="1:10">
      <c r="A79" s="5">
        <v>78</v>
      </c>
      <c r="B79" s="5" t="s">
        <v>1464</v>
      </c>
      <c r="C79" s="5" t="s">
        <v>150</v>
      </c>
      <c r="D79" s="5" t="s">
        <v>1747</v>
      </c>
      <c r="E79" s="5" t="s">
        <v>1748</v>
      </c>
      <c r="F79" s="5" t="s">
        <v>1749</v>
      </c>
      <c r="G79" s="5" t="s">
        <v>1644</v>
      </c>
      <c r="J79" s="5" t="s">
        <v>2107</v>
      </c>
    </row>
    <row r="80" spans="1:10">
      <c r="A80" s="5">
        <v>79</v>
      </c>
      <c r="B80" s="5" t="s">
        <v>1464</v>
      </c>
      <c r="C80" s="5" t="s">
        <v>150</v>
      </c>
      <c r="D80" s="5" t="s">
        <v>1750</v>
      </c>
      <c r="E80" s="5" t="s">
        <v>1751</v>
      </c>
      <c r="F80" s="5" t="s">
        <v>1752</v>
      </c>
      <c r="G80" s="5" t="s">
        <v>1528</v>
      </c>
      <c r="J80" s="5" t="s">
        <v>2107</v>
      </c>
    </row>
    <row r="81" spans="1:10">
      <c r="A81" s="5">
        <v>80</v>
      </c>
      <c r="B81" s="5" t="s">
        <v>1464</v>
      </c>
      <c r="C81" s="5" t="s">
        <v>150</v>
      </c>
      <c r="D81" s="5" t="s">
        <v>1753</v>
      </c>
      <c r="E81" s="5" t="s">
        <v>1754</v>
      </c>
      <c r="F81" s="5" t="s">
        <v>1755</v>
      </c>
      <c r="G81" s="5" t="s">
        <v>1603</v>
      </c>
      <c r="J81" s="5" t="s">
        <v>2107</v>
      </c>
    </row>
    <row r="82" spans="1:10">
      <c r="A82" s="5">
        <v>81</v>
      </c>
      <c r="B82" s="5" t="s">
        <v>1464</v>
      </c>
      <c r="C82" s="5" t="s">
        <v>150</v>
      </c>
      <c r="D82" s="5" t="s">
        <v>1756</v>
      </c>
      <c r="E82" s="5" t="s">
        <v>1757</v>
      </c>
      <c r="F82" s="5" t="s">
        <v>1758</v>
      </c>
      <c r="G82" s="5" t="s">
        <v>1759</v>
      </c>
      <c r="J82" s="5" t="s">
        <v>2107</v>
      </c>
    </row>
    <row r="83" spans="1:10">
      <c r="A83" s="5">
        <v>82</v>
      </c>
      <c r="B83" s="5" t="s">
        <v>1464</v>
      </c>
      <c r="C83" s="5" t="s">
        <v>150</v>
      </c>
      <c r="D83" s="5" t="s">
        <v>1760</v>
      </c>
      <c r="E83" s="5" t="s">
        <v>1761</v>
      </c>
      <c r="F83" s="5" t="s">
        <v>1762</v>
      </c>
      <c r="G83" s="5" t="s">
        <v>1713</v>
      </c>
      <c r="J83" s="5" t="s">
        <v>2107</v>
      </c>
    </row>
    <row r="84" spans="1:10">
      <c r="A84" s="5">
        <v>83</v>
      </c>
      <c r="B84" s="5" t="s">
        <v>1464</v>
      </c>
      <c r="C84" s="5" t="s">
        <v>150</v>
      </c>
      <c r="D84" s="5" t="s">
        <v>1763</v>
      </c>
      <c r="E84" s="5" t="s">
        <v>1764</v>
      </c>
      <c r="F84" s="5" t="s">
        <v>1765</v>
      </c>
      <c r="G84" s="5" t="s">
        <v>1766</v>
      </c>
      <c r="J84" s="5" t="s">
        <v>2107</v>
      </c>
    </row>
    <row r="85" spans="1:10">
      <c r="A85" s="5">
        <v>84</v>
      </c>
      <c r="B85" s="5" t="s">
        <v>1464</v>
      </c>
      <c r="C85" s="5" t="s">
        <v>150</v>
      </c>
      <c r="D85" s="5" t="s">
        <v>1767</v>
      </c>
      <c r="E85" s="5" t="s">
        <v>1768</v>
      </c>
      <c r="F85" s="5" t="s">
        <v>1769</v>
      </c>
      <c r="G85" s="5" t="s">
        <v>1614</v>
      </c>
      <c r="J85" s="5" t="s">
        <v>2107</v>
      </c>
    </row>
    <row r="86" spans="1:10">
      <c r="A86" s="5">
        <v>85</v>
      </c>
      <c r="B86" s="5" t="s">
        <v>1464</v>
      </c>
      <c r="C86" s="5" t="s">
        <v>150</v>
      </c>
      <c r="D86" s="5" t="s">
        <v>1770</v>
      </c>
      <c r="E86" s="5" t="s">
        <v>1771</v>
      </c>
      <c r="F86" s="5" t="s">
        <v>1772</v>
      </c>
      <c r="G86" s="5" t="s">
        <v>1528</v>
      </c>
      <c r="J86" s="5" t="s">
        <v>2107</v>
      </c>
    </row>
    <row r="87" spans="1:10">
      <c r="A87" s="5">
        <v>86</v>
      </c>
      <c r="B87" s="5" t="s">
        <v>1464</v>
      </c>
      <c r="C87" s="5" t="s">
        <v>150</v>
      </c>
      <c r="D87" s="5" t="s">
        <v>1773</v>
      </c>
      <c r="E87" s="5" t="s">
        <v>1774</v>
      </c>
      <c r="F87" s="5" t="s">
        <v>1775</v>
      </c>
      <c r="G87" s="5" t="s">
        <v>1776</v>
      </c>
      <c r="J87" s="5" t="s">
        <v>2107</v>
      </c>
    </row>
    <row r="88" spans="1:10">
      <c r="A88" s="5">
        <v>87</v>
      </c>
      <c r="B88" s="5" t="s">
        <v>1464</v>
      </c>
      <c r="C88" s="5" t="s">
        <v>150</v>
      </c>
      <c r="D88" s="5" t="s">
        <v>1777</v>
      </c>
      <c r="E88" s="5" t="s">
        <v>1778</v>
      </c>
      <c r="F88" s="5" t="s">
        <v>1779</v>
      </c>
      <c r="G88" s="5" t="s">
        <v>1515</v>
      </c>
      <c r="J88" s="5" t="s">
        <v>2107</v>
      </c>
    </row>
    <row r="89" spans="1:10">
      <c r="A89" s="5">
        <v>88</v>
      </c>
      <c r="B89" s="5" t="s">
        <v>1464</v>
      </c>
      <c r="C89" s="5" t="s">
        <v>150</v>
      </c>
      <c r="D89" s="5" t="s">
        <v>1780</v>
      </c>
      <c r="E89" s="5" t="s">
        <v>1781</v>
      </c>
      <c r="F89" s="5" t="s">
        <v>1782</v>
      </c>
      <c r="G89" s="5" t="s">
        <v>1783</v>
      </c>
      <c r="J89" s="5" t="s">
        <v>2107</v>
      </c>
    </row>
    <row r="90" spans="1:10">
      <c r="A90" s="5">
        <v>89</v>
      </c>
      <c r="B90" s="5" t="s">
        <v>1464</v>
      </c>
      <c r="C90" s="5" t="s">
        <v>150</v>
      </c>
      <c r="D90" s="5" t="s">
        <v>1784</v>
      </c>
      <c r="E90" s="5" t="s">
        <v>1785</v>
      </c>
      <c r="F90" s="5" t="s">
        <v>1786</v>
      </c>
      <c r="G90" s="5" t="s">
        <v>1539</v>
      </c>
      <c r="J90" s="5" t="s">
        <v>2107</v>
      </c>
    </row>
    <row r="91" spans="1:10">
      <c r="A91" s="5">
        <v>90</v>
      </c>
      <c r="B91" s="5" t="s">
        <v>1464</v>
      </c>
      <c r="C91" s="5" t="s">
        <v>150</v>
      </c>
      <c r="D91" s="5" t="s">
        <v>1787</v>
      </c>
      <c r="E91" s="5" t="s">
        <v>1788</v>
      </c>
      <c r="F91" s="5" t="s">
        <v>1789</v>
      </c>
      <c r="G91" s="5" t="s">
        <v>1790</v>
      </c>
      <c r="J91" s="5" t="s">
        <v>2107</v>
      </c>
    </row>
    <row r="92" spans="1:10">
      <c r="A92" s="5">
        <v>91</v>
      </c>
      <c r="B92" s="5" t="s">
        <v>1464</v>
      </c>
      <c r="C92" s="5" t="s">
        <v>150</v>
      </c>
      <c r="D92" s="5" t="s">
        <v>1791</v>
      </c>
      <c r="E92" s="5" t="s">
        <v>1792</v>
      </c>
      <c r="F92" s="5" t="s">
        <v>1793</v>
      </c>
      <c r="G92" s="5" t="s">
        <v>1468</v>
      </c>
      <c r="J92" s="5" t="s">
        <v>2107</v>
      </c>
    </row>
    <row r="93" spans="1:10">
      <c r="A93" s="5">
        <v>92</v>
      </c>
      <c r="B93" s="5" t="s">
        <v>1464</v>
      </c>
      <c r="C93" s="5" t="s">
        <v>150</v>
      </c>
      <c r="D93" s="5" t="s">
        <v>1794</v>
      </c>
      <c r="E93" s="5" t="s">
        <v>1795</v>
      </c>
      <c r="F93" s="5" t="s">
        <v>1796</v>
      </c>
      <c r="G93" s="5" t="s">
        <v>1746</v>
      </c>
      <c r="J93" s="5" t="s">
        <v>2107</v>
      </c>
    </row>
    <row r="94" spans="1:10">
      <c r="A94" s="5">
        <v>93</v>
      </c>
      <c r="B94" s="5" t="s">
        <v>1464</v>
      </c>
      <c r="C94" s="5" t="s">
        <v>150</v>
      </c>
      <c r="D94" s="5" t="s">
        <v>1797</v>
      </c>
      <c r="E94" s="5" t="s">
        <v>1798</v>
      </c>
      <c r="F94" s="5" t="s">
        <v>1799</v>
      </c>
      <c r="G94" s="5" t="s">
        <v>1591</v>
      </c>
      <c r="J94" s="5" t="s">
        <v>2107</v>
      </c>
    </row>
    <row r="95" spans="1:10">
      <c r="A95" s="5">
        <v>94</v>
      </c>
      <c r="B95" s="5" t="s">
        <v>1464</v>
      </c>
      <c r="C95" s="5" t="s">
        <v>150</v>
      </c>
      <c r="D95" s="5" t="s">
        <v>1800</v>
      </c>
      <c r="E95" s="5" t="s">
        <v>1801</v>
      </c>
      <c r="F95" s="5" t="s">
        <v>1802</v>
      </c>
      <c r="G95" s="5" t="s">
        <v>1591</v>
      </c>
      <c r="J95" s="5" t="s">
        <v>2107</v>
      </c>
    </row>
    <row r="96" spans="1:10">
      <c r="A96" s="5">
        <v>95</v>
      </c>
      <c r="B96" s="5" t="s">
        <v>1464</v>
      </c>
      <c r="C96" s="5" t="s">
        <v>150</v>
      </c>
      <c r="D96" s="5" t="s">
        <v>1803</v>
      </c>
      <c r="E96" s="5" t="s">
        <v>1804</v>
      </c>
      <c r="F96" s="5" t="s">
        <v>1805</v>
      </c>
      <c r="G96" s="5" t="s">
        <v>1806</v>
      </c>
      <c r="J96" s="5" t="s">
        <v>2107</v>
      </c>
    </row>
    <row r="97" spans="1:10">
      <c r="A97" s="5">
        <v>96</v>
      </c>
      <c r="B97" s="5" t="s">
        <v>1464</v>
      </c>
      <c r="C97" s="5" t="s">
        <v>150</v>
      </c>
      <c r="D97" s="5" t="s">
        <v>1807</v>
      </c>
      <c r="E97" s="5" t="s">
        <v>1808</v>
      </c>
      <c r="F97" s="5" t="s">
        <v>1805</v>
      </c>
      <c r="G97" s="5" t="s">
        <v>1809</v>
      </c>
      <c r="J97" s="5" t="s">
        <v>2107</v>
      </c>
    </row>
    <row r="98" spans="1:10">
      <c r="A98" s="5">
        <v>97</v>
      </c>
      <c r="B98" s="5" t="s">
        <v>1464</v>
      </c>
      <c r="C98" s="5" t="s">
        <v>150</v>
      </c>
      <c r="D98" s="5" t="s">
        <v>1810</v>
      </c>
      <c r="E98" s="5" t="s">
        <v>1811</v>
      </c>
      <c r="F98" s="5" t="s">
        <v>1812</v>
      </c>
      <c r="G98" s="5" t="s">
        <v>1547</v>
      </c>
      <c r="J98" s="5" t="s">
        <v>2107</v>
      </c>
    </row>
    <row r="99" spans="1:10">
      <c r="A99" s="5">
        <v>98</v>
      </c>
      <c r="B99" s="5" t="s">
        <v>1464</v>
      </c>
      <c r="C99" s="5" t="s">
        <v>150</v>
      </c>
      <c r="D99" s="5" t="s">
        <v>1813</v>
      </c>
      <c r="E99" s="5" t="s">
        <v>1814</v>
      </c>
      <c r="F99" s="5" t="s">
        <v>1815</v>
      </c>
      <c r="G99" s="5" t="s">
        <v>1539</v>
      </c>
      <c r="J99" s="5" t="s">
        <v>2107</v>
      </c>
    </row>
    <row r="100" spans="1:10">
      <c r="A100" s="5">
        <v>99</v>
      </c>
      <c r="B100" s="5" t="s">
        <v>1464</v>
      </c>
      <c r="C100" s="5" t="s">
        <v>150</v>
      </c>
      <c r="D100" s="5" t="s">
        <v>1816</v>
      </c>
      <c r="E100" s="5" t="s">
        <v>1817</v>
      </c>
      <c r="F100" s="5" t="s">
        <v>1818</v>
      </c>
      <c r="G100" s="5" t="s">
        <v>1539</v>
      </c>
      <c r="J100" s="5" t="s">
        <v>2107</v>
      </c>
    </row>
    <row r="101" spans="1:10">
      <c r="A101" s="5">
        <v>100</v>
      </c>
      <c r="B101" s="5" t="s">
        <v>1464</v>
      </c>
      <c r="C101" s="5" t="s">
        <v>150</v>
      </c>
      <c r="D101" s="5" t="s">
        <v>1819</v>
      </c>
      <c r="E101" s="5" t="s">
        <v>1820</v>
      </c>
      <c r="F101" s="5" t="s">
        <v>1821</v>
      </c>
      <c r="G101" s="5" t="s">
        <v>1539</v>
      </c>
      <c r="H101" s="5" t="s">
        <v>1822</v>
      </c>
      <c r="J101" s="5" t="s">
        <v>2107</v>
      </c>
    </row>
    <row r="102" spans="1:10">
      <c r="A102" s="5">
        <v>101</v>
      </c>
      <c r="B102" s="5" t="s">
        <v>1464</v>
      </c>
      <c r="C102" s="5" t="s">
        <v>150</v>
      </c>
      <c r="D102" s="5" t="s">
        <v>1823</v>
      </c>
      <c r="E102" s="5" t="s">
        <v>1824</v>
      </c>
      <c r="F102" s="5" t="s">
        <v>1825</v>
      </c>
      <c r="G102" s="5" t="s">
        <v>1532</v>
      </c>
      <c r="J102" s="5" t="s">
        <v>2107</v>
      </c>
    </row>
    <row r="103" spans="1:10">
      <c r="A103" s="5">
        <v>102</v>
      </c>
      <c r="B103" s="5" t="s">
        <v>1464</v>
      </c>
      <c r="C103" s="5" t="s">
        <v>150</v>
      </c>
      <c r="D103" s="5" t="s">
        <v>1826</v>
      </c>
      <c r="E103" s="5" t="s">
        <v>1827</v>
      </c>
      <c r="F103" s="5" t="s">
        <v>1828</v>
      </c>
      <c r="G103" s="5" t="s">
        <v>1713</v>
      </c>
      <c r="H103" s="5" t="s">
        <v>1829</v>
      </c>
      <c r="J103" s="5" t="s">
        <v>2107</v>
      </c>
    </row>
    <row r="104" spans="1:10">
      <c r="A104" s="5">
        <v>103</v>
      </c>
      <c r="B104" s="5" t="s">
        <v>1464</v>
      </c>
      <c r="C104" s="5" t="s">
        <v>150</v>
      </c>
      <c r="D104" s="5" t="s">
        <v>1830</v>
      </c>
      <c r="E104" s="5" t="s">
        <v>1831</v>
      </c>
      <c r="F104" s="5" t="s">
        <v>1832</v>
      </c>
      <c r="G104" s="5" t="s">
        <v>1652</v>
      </c>
      <c r="H104" s="5" t="s">
        <v>1833</v>
      </c>
      <c r="J104" s="5" t="s">
        <v>2107</v>
      </c>
    </row>
    <row r="105" spans="1:10">
      <c r="A105" s="5">
        <v>104</v>
      </c>
      <c r="B105" s="5" t="s">
        <v>1464</v>
      </c>
      <c r="C105" s="5" t="s">
        <v>150</v>
      </c>
      <c r="D105" s="5" t="s">
        <v>1834</v>
      </c>
      <c r="E105" s="5" t="s">
        <v>1835</v>
      </c>
      <c r="F105" s="5" t="s">
        <v>1836</v>
      </c>
      <c r="G105" s="5" t="s">
        <v>1783</v>
      </c>
      <c r="H105" s="5" t="s">
        <v>1837</v>
      </c>
      <c r="J105" s="5" t="s">
        <v>2107</v>
      </c>
    </row>
    <row r="106" spans="1:10">
      <c r="A106" s="5">
        <v>105</v>
      </c>
      <c r="B106" s="5" t="s">
        <v>1464</v>
      </c>
      <c r="C106" s="5" t="s">
        <v>150</v>
      </c>
      <c r="D106" s="5" t="s">
        <v>1838</v>
      </c>
      <c r="E106" s="5" t="s">
        <v>1839</v>
      </c>
      <c r="F106" s="5" t="s">
        <v>1840</v>
      </c>
      <c r="G106" s="5" t="s">
        <v>1599</v>
      </c>
      <c r="J106" s="5" t="s">
        <v>2107</v>
      </c>
    </row>
    <row r="107" spans="1:10">
      <c r="A107" s="5">
        <v>106</v>
      </c>
      <c r="B107" s="5" t="s">
        <v>1464</v>
      </c>
      <c r="C107" s="5" t="s">
        <v>150</v>
      </c>
      <c r="D107" s="5" t="s">
        <v>1841</v>
      </c>
      <c r="E107" s="5" t="s">
        <v>1842</v>
      </c>
      <c r="F107" s="5" t="s">
        <v>1843</v>
      </c>
      <c r="G107" s="5" t="s">
        <v>1591</v>
      </c>
      <c r="J107" s="5" t="s">
        <v>2107</v>
      </c>
    </row>
    <row r="108" spans="1:10">
      <c r="A108" s="5">
        <v>107</v>
      </c>
      <c r="B108" s="5" t="s">
        <v>1464</v>
      </c>
      <c r="C108" s="5" t="s">
        <v>150</v>
      </c>
      <c r="D108" s="5" t="s">
        <v>1844</v>
      </c>
      <c r="E108" s="5" t="s">
        <v>1845</v>
      </c>
      <c r="F108" s="5" t="s">
        <v>1846</v>
      </c>
      <c r="G108" s="5" t="s">
        <v>1547</v>
      </c>
      <c r="J108" s="5" t="s">
        <v>2107</v>
      </c>
    </row>
    <row r="109" spans="1:10">
      <c r="A109" s="5">
        <v>108</v>
      </c>
      <c r="B109" s="5" t="s">
        <v>1464</v>
      </c>
      <c r="C109" s="5" t="s">
        <v>150</v>
      </c>
      <c r="D109" s="5" t="s">
        <v>1847</v>
      </c>
      <c r="E109" s="5" t="s">
        <v>1848</v>
      </c>
      <c r="F109" s="5" t="s">
        <v>1849</v>
      </c>
      <c r="G109" s="5" t="s">
        <v>1528</v>
      </c>
      <c r="H109" s="5" t="s">
        <v>1850</v>
      </c>
      <c r="J109" s="5" t="s">
        <v>2107</v>
      </c>
    </row>
    <row r="110" spans="1:10">
      <c r="A110" s="5">
        <v>109</v>
      </c>
      <c r="B110" s="5" t="s">
        <v>1464</v>
      </c>
      <c r="C110" s="5" t="s">
        <v>150</v>
      </c>
      <c r="D110" s="5" t="s">
        <v>1851</v>
      </c>
      <c r="E110" s="5" t="s">
        <v>1852</v>
      </c>
      <c r="F110" s="5" t="s">
        <v>1853</v>
      </c>
      <c r="G110" s="5" t="s">
        <v>1532</v>
      </c>
      <c r="J110" s="5" t="s">
        <v>2107</v>
      </c>
    </row>
    <row r="111" spans="1:10">
      <c r="A111" s="5">
        <v>110</v>
      </c>
      <c r="B111" s="5" t="s">
        <v>1464</v>
      </c>
      <c r="C111" s="5" t="s">
        <v>150</v>
      </c>
      <c r="D111" s="5" t="s">
        <v>1854</v>
      </c>
      <c r="E111" s="5" t="s">
        <v>1855</v>
      </c>
      <c r="F111" s="5" t="s">
        <v>1856</v>
      </c>
      <c r="G111" s="5" t="s">
        <v>1591</v>
      </c>
      <c r="J111" s="5" t="s">
        <v>2107</v>
      </c>
    </row>
    <row r="112" spans="1:10">
      <c r="A112" s="5">
        <v>111</v>
      </c>
      <c r="B112" s="5" t="s">
        <v>1464</v>
      </c>
      <c r="C112" s="5" t="s">
        <v>150</v>
      </c>
      <c r="D112" s="5" t="s">
        <v>1857</v>
      </c>
      <c r="E112" s="5" t="s">
        <v>1858</v>
      </c>
      <c r="F112" s="5" t="s">
        <v>1859</v>
      </c>
      <c r="G112" s="5" t="s">
        <v>1599</v>
      </c>
      <c r="J112" s="5" t="s">
        <v>2107</v>
      </c>
    </row>
    <row r="113" spans="1:10">
      <c r="A113" s="5">
        <v>112</v>
      </c>
      <c r="B113" s="5" t="s">
        <v>1464</v>
      </c>
      <c r="C113" s="5" t="s">
        <v>150</v>
      </c>
      <c r="D113" s="5" t="s">
        <v>1860</v>
      </c>
      <c r="E113" s="5" t="s">
        <v>1861</v>
      </c>
      <c r="F113" s="5" t="s">
        <v>1862</v>
      </c>
      <c r="G113" s="5" t="s">
        <v>1539</v>
      </c>
      <c r="H113" s="5" t="s">
        <v>1863</v>
      </c>
      <c r="J113" s="5" t="s">
        <v>2107</v>
      </c>
    </row>
    <row r="114" spans="1:10">
      <c r="A114" s="5">
        <v>113</v>
      </c>
      <c r="B114" s="5" t="s">
        <v>1464</v>
      </c>
      <c r="C114" s="5" t="s">
        <v>150</v>
      </c>
      <c r="D114" s="5" t="s">
        <v>1864</v>
      </c>
      <c r="E114" s="5" t="s">
        <v>1865</v>
      </c>
      <c r="F114" s="5" t="s">
        <v>1866</v>
      </c>
      <c r="G114" s="5" t="s">
        <v>1688</v>
      </c>
      <c r="H114" s="5" t="s">
        <v>1867</v>
      </c>
      <c r="J114" s="5" t="s">
        <v>2107</v>
      </c>
    </row>
    <row r="115" spans="1:10">
      <c r="A115" s="5">
        <v>114</v>
      </c>
      <c r="B115" s="5" t="s">
        <v>1464</v>
      </c>
      <c r="C115" s="5" t="s">
        <v>150</v>
      </c>
      <c r="D115" s="5" t="s">
        <v>1868</v>
      </c>
      <c r="E115" s="5" t="s">
        <v>1869</v>
      </c>
      <c r="F115" s="5" t="s">
        <v>1870</v>
      </c>
      <c r="G115" s="5" t="s">
        <v>1486</v>
      </c>
      <c r="H115" s="5" t="s">
        <v>1871</v>
      </c>
      <c r="J115" s="5" t="s">
        <v>2107</v>
      </c>
    </row>
    <row r="116" spans="1:10">
      <c r="A116" s="5">
        <v>115</v>
      </c>
      <c r="B116" s="5" t="s">
        <v>1464</v>
      </c>
      <c r="C116" s="5" t="s">
        <v>150</v>
      </c>
      <c r="D116" s="5" t="s">
        <v>1872</v>
      </c>
      <c r="E116" s="5" t="s">
        <v>1873</v>
      </c>
      <c r="F116" s="5" t="s">
        <v>1874</v>
      </c>
      <c r="G116" s="5" t="s">
        <v>1539</v>
      </c>
      <c r="J116" s="5" t="s">
        <v>2107</v>
      </c>
    </row>
    <row r="117" spans="1:10">
      <c r="A117" s="5">
        <v>116</v>
      </c>
      <c r="B117" s="5" t="s">
        <v>1464</v>
      </c>
      <c r="C117" s="5" t="s">
        <v>150</v>
      </c>
      <c r="D117" s="5" t="s">
        <v>1875</v>
      </c>
      <c r="E117" s="5" t="s">
        <v>1876</v>
      </c>
      <c r="F117" s="5" t="s">
        <v>1877</v>
      </c>
      <c r="G117" s="5" t="s">
        <v>1591</v>
      </c>
      <c r="H117" s="5" t="s">
        <v>1878</v>
      </c>
      <c r="J117" s="5" t="s">
        <v>2107</v>
      </c>
    </row>
    <row r="118" spans="1:10">
      <c r="A118" s="5">
        <v>117</v>
      </c>
      <c r="B118" s="5" t="s">
        <v>1464</v>
      </c>
      <c r="C118" s="5" t="s">
        <v>150</v>
      </c>
      <c r="D118" s="5" t="s">
        <v>1879</v>
      </c>
      <c r="E118" s="5" t="s">
        <v>1880</v>
      </c>
      <c r="F118" s="5" t="s">
        <v>1881</v>
      </c>
      <c r="G118" s="5" t="s">
        <v>1504</v>
      </c>
      <c r="J118" s="5" t="s">
        <v>2107</v>
      </c>
    </row>
    <row r="119" spans="1:10">
      <c r="A119" s="5">
        <v>118</v>
      </c>
      <c r="B119" s="5" t="s">
        <v>1464</v>
      </c>
      <c r="C119" s="5" t="s">
        <v>150</v>
      </c>
      <c r="D119" s="5" t="s">
        <v>1882</v>
      </c>
      <c r="E119" s="5" t="s">
        <v>1883</v>
      </c>
      <c r="F119" s="5" t="s">
        <v>1884</v>
      </c>
      <c r="G119" s="5" t="s">
        <v>1539</v>
      </c>
      <c r="H119" s="5" t="s">
        <v>1885</v>
      </c>
      <c r="J119" s="5" t="s">
        <v>2107</v>
      </c>
    </row>
    <row r="120" spans="1:10">
      <c r="A120" s="5">
        <v>119</v>
      </c>
      <c r="B120" s="5" t="s">
        <v>1464</v>
      </c>
      <c r="C120" s="5" t="s">
        <v>150</v>
      </c>
      <c r="D120" s="5" t="s">
        <v>1886</v>
      </c>
      <c r="E120" s="5" t="s">
        <v>1887</v>
      </c>
      <c r="F120" s="5" t="s">
        <v>1888</v>
      </c>
      <c r="G120" s="5" t="s">
        <v>1644</v>
      </c>
      <c r="H120" s="5" t="s">
        <v>1889</v>
      </c>
      <c r="J120" s="5" t="s">
        <v>2107</v>
      </c>
    </row>
    <row r="121" spans="1:10">
      <c r="A121" s="5">
        <v>120</v>
      </c>
      <c r="B121" s="5" t="s">
        <v>1464</v>
      </c>
      <c r="C121" s="5" t="s">
        <v>150</v>
      </c>
      <c r="D121" s="5" t="s">
        <v>1890</v>
      </c>
      <c r="E121" s="5" t="s">
        <v>1891</v>
      </c>
      <c r="F121" s="5" t="s">
        <v>1892</v>
      </c>
      <c r="G121" s="5" t="s">
        <v>1703</v>
      </c>
      <c r="J121" s="5" t="s">
        <v>2107</v>
      </c>
    </row>
    <row r="122" spans="1:10">
      <c r="A122" s="5">
        <v>121</v>
      </c>
      <c r="B122" s="5" t="s">
        <v>1464</v>
      </c>
      <c r="C122" s="5" t="s">
        <v>150</v>
      </c>
      <c r="D122" s="5" t="s">
        <v>1893</v>
      </c>
      <c r="E122" s="5" t="s">
        <v>1894</v>
      </c>
      <c r="F122" s="5" t="s">
        <v>1895</v>
      </c>
      <c r="G122" s="5" t="s">
        <v>1591</v>
      </c>
      <c r="J122" s="5" t="s">
        <v>2107</v>
      </c>
    </row>
    <row r="123" spans="1:10">
      <c r="A123" s="5">
        <v>122</v>
      </c>
      <c r="B123" s="5" t="s">
        <v>1464</v>
      </c>
      <c r="C123" s="5" t="s">
        <v>150</v>
      </c>
      <c r="D123" s="5" t="s">
        <v>1896</v>
      </c>
      <c r="E123" s="5" t="s">
        <v>1897</v>
      </c>
      <c r="F123" s="5" t="s">
        <v>1898</v>
      </c>
      <c r="G123" s="5" t="s">
        <v>1565</v>
      </c>
      <c r="H123" s="5" t="s">
        <v>1899</v>
      </c>
      <c r="J123" s="5" t="s">
        <v>2107</v>
      </c>
    </row>
    <row r="124" spans="1:10">
      <c r="A124" s="5">
        <v>123</v>
      </c>
      <c r="B124" s="5" t="s">
        <v>1464</v>
      </c>
      <c r="C124" s="5" t="s">
        <v>150</v>
      </c>
      <c r="D124" s="5" t="s">
        <v>1900</v>
      </c>
      <c r="E124" s="5" t="s">
        <v>1901</v>
      </c>
      <c r="F124" s="5" t="s">
        <v>1902</v>
      </c>
      <c r="G124" s="5" t="s">
        <v>1478</v>
      </c>
      <c r="H124" s="5" t="s">
        <v>1903</v>
      </c>
      <c r="J124" s="5" t="s">
        <v>2107</v>
      </c>
    </row>
    <row r="125" spans="1:10">
      <c r="A125" s="5">
        <v>124</v>
      </c>
      <c r="B125" s="5" t="s">
        <v>1464</v>
      </c>
      <c r="C125" s="5" t="s">
        <v>150</v>
      </c>
      <c r="D125" s="5" t="s">
        <v>1904</v>
      </c>
      <c r="E125" s="5" t="s">
        <v>1905</v>
      </c>
      <c r="F125" s="5" t="s">
        <v>1906</v>
      </c>
      <c r="G125" s="5" t="s">
        <v>1652</v>
      </c>
      <c r="J125" s="5" t="s">
        <v>2107</v>
      </c>
    </row>
    <row r="126" spans="1:10">
      <c r="A126" s="5">
        <v>125</v>
      </c>
      <c r="B126" s="5" t="s">
        <v>1464</v>
      </c>
      <c r="C126" s="5" t="s">
        <v>150</v>
      </c>
      <c r="D126" s="5" t="s">
        <v>1907</v>
      </c>
      <c r="E126" s="5" t="s">
        <v>1908</v>
      </c>
      <c r="F126" s="5" t="s">
        <v>1909</v>
      </c>
      <c r="G126" s="5" t="s">
        <v>1603</v>
      </c>
      <c r="H126" s="5" t="s">
        <v>1910</v>
      </c>
      <c r="J126" s="5" t="s">
        <v>2107</v>
      </c>
    </row>
    <row r="127" spans="1:10">
      <c r="A127" s="5">
        <v>126</v>
      </c>
      <c r="B127" s="5" t="s">
        <v>1464</v>
      </c>
      <c r="C127" s="5" t="s">
        <v>150</v>
      </c>
      <c r="D127" s="5" t="s">
        <v>1911</v>
      </c>
      <c r="E127" s="5" t="s">
        <v>1912</v>
      </c>
      <c r="F127" s="5" t="s">
        <v>1913</v>
      </c>
      <c r="G127" s="5" t="s">
        <v>1515</v>
      </c>
      <c r="J127" s="5" t="s">
        <v>2107</v>
      </c>
    </row>
    <row r="128" spans="1:10">
      <c r="A128" s="5">
        <v>127</v>
      </c>
      <c r="B128" s="5" t="s">
        <v>1464</v>
      </c>
      <c r="C128" s="5" t="s">
        <v>150</v>
      </c>
      <c r="D128" s="5" t="s">
        <v>1914</v>
      </c>
      <c r="E128" s="5" t="s">
        <v>1915</v>
      </c>
      <c r="F128" s="5" t="s">
        <v>1916</v>
      </c>
      <c r="G128" s="5" t="s">
        <v>1917</v>
      </c>
      <c r="J128" s="5" t="s">
        <v>2107</v>
      </c>
    </row>
    <row r="129" spans="1:10">
      <c r="A129" s="5">
        <v>128</v>
      </c>
      <c r="B129" s="5" t="s">
        <v>1464</v>
      </c>
      <c r="C129" s="5" t="s">
        <v>150</v>
      </c>
      <c r="D129" s="5" t="s">
        <v>1918</v>
      </c>
      <c r="E129" s="5" t="s">
        <v>1919</v>
      </c>
      <c r="F129" s="5" t="s">
        <v>1920</v>
      </c>
      <c r="G129" s="5" t="s">
        <v>1652</v>
      </c>
      <c r="J129" s="5" t="s">
        <v>2107</v>
      </c>
    </row>
    <row r="130" spans="1:10">
      <c r="A130" s="5">
        <v>129</v>
      </c>
      <c r="B130" s="5" t="s">
        <v>1464</v>
      </c>
      <c r="C130" s="5" t="s">
        <v>150</v>
      </c>
      <c r="D130" s="5" t="s">
        <v>1921</v>
      </c>
      <c r="E130" s="5" t="s">
        <v>1922</v>
      </c>
      <c r="F130" s="5" t="s">
        <v>1923</v>
      </c>
      <c r="G130" s="5" t="s">
        <v>1652</v>
      </c>
      <c r="J130" s="5" t="s">
        <v>2107</v>
      </c>
    </row>
    <row r="131" spans="1:10">
      <c r="A131" s="5">
        <v>130</v>
      </c>
      <c r="B131" s="5" t="s">
        <v>1464</v>
      </c>
      <c r="C131" s="5" t="s">
        <v>150</v>
      </c>
      <c r="D131" s="5" t="s">
        <v>1924</v>
      </c>
      <c r="E131" s="5" t="s">
        <v>1925</v>
      </c>
      <c r="F131" s="5" t="s">
        <v>1926</v>
      </c>
      <c r="G131" s="5" t="s">
        <v>1482</v>
      </c>
      <c r="J131" s="5" t="s">
        <v>2107</v>
      </c>
    </row>
    <row r="132" spans="1:10">
      <c r="A132" s="5">
        <v>131</v>
      </c>
      <c r="B132" s="5" t="s">
        <v>1464</v>
      </c>
      <c r="C132" s="5" t="s">
        <v>150</v>
      </c>
      <c r="D132" s="5" t="s">
        <v>1927</v>
      </c>
      <c r="E132" s="5" t="s">
        <v>1928</v>
      </c>
      <c r="F132" s="5" t="s">
        <v>1929</v>
      </c>
      <c r="G132" s="5" t="s">
        <v>1783</v>
      </c>
      <c r="J132" s="5" t="s">
        <v>2107</v>
      </c>
    </row>
    <row r="133" spans="1:10">
      <c r="A133" s="5">
        <v>132</v>
      </c>
      <c r="B133" s="5" t="s">
        <v>1464</v>
      </c>
      <c r="C133" s="5" t="s">
        <v>150</v>
      </c>
      <c r="D133" s="5" t="s">
        <v>1930</v>
      </c>
      <c r="E133" s="5" t="s">
        <v>1931</v>
      </c>
      <c r="F133" s="5" t="s">
        <v>1932</v>
      </c>
      <c r="G133" s="5" t="s">
        <v>1703</v>
      </c>
      <c r="J133" s="5" t="s">
        <v>2107</v>
      </c>
    </row>
    <row r="134" spans="1:10">
      <c r="A134" s="5">
        <v>133</v>
      </c>
      <c r="B134" s="5" t="s">
        <v>1464</v>
      </c>
      <c r="C134" s="5" t="s">
        <v>150</v>
      </c>
      <c r="D134" s="5" t="s">
        <v>1933</v>
      </c>
      <c r="E134" s="5" t="s">
        <v>1934</v>
      </c>
      <c r="F134" s="5" t="s">
        <v>1935</v>
      </c>
      <c r="G134" s="5" t="s">
        <v>1591</v>
      </c>
      <c r="J134" s="5" t="s">
        <v>2107</v>
      </c>
    </row>
    <row r="135" spans="1:10">
      <c r="A135" s="5">
        <v>134</v>
      </c>
      <c r="B135" s="5" t="s">
        <v>1464</v>
      </c>
      <c r="C135" s="5" t="s">
        <v>150</v>
      </c>
      <c r="D135" s="5" t="s">
        <v>1936</v>
      </c>
      <c r="E135" s="5" t="s">
        <v>1937</v>
      </c>
      <c r="F135" s="5" t="s">
        <v>1938</v>
      </c>
      <c r="G135" s="5" t="s">
        <v>1703</v>
      </c>
      <c r="J135" s="5" t="s">
        <v>2107</v>
      </c>
    </row>
    <row r="136" spans="1:10">
      <c r="A136" s="5">
        <v>135</v>
      </c>
      <c r="B136" s="5" t="s">
        <v>1464</v>
      </c>
      <c r="C136" s="5" t="s">
        <v>150</v>
      </c>
      <c r="D136" s="5" t="s">
        <v>1939</v>
      </c>
      <c r="E136" s="5" t="s">
        <v>1940</v>
      </c>
      <c r="F136" s="5" t="s">
        <v>1941</v>
      </c>
      <c r="G136" s="5" t="s">
        <v>1599</v>
      </c>
      <c r="J136" s="5" t="s">
        <v>2107</v>
      </c>
    </row>
    <row r="137" spans="1:10">
      <c r="A137" s="5">
        <v>136</v>
      </c>
      <c r="B137" s="5" t="s">
        <v>1464</v>
      </c>
      <c r="C137" s="5" t="s">
        <v>150</v>
      </c>
      <c r="D137" s="5" t="s">
        <v>1942</v>
      </c>
      <c r="E137" s="5" t="s">
        <v>1943</v>
      </c>
      <c r="F137" s="5" t="s">
        <v>1944</v>
      </c>
      <c r="G137" s="5" t="s">
        <v>1504</v>
      </c>
      <c r="H137" s="5" t="s">
        <v>1657</v>
      </c>
      <c r="J137" s="5" t="s">
        <v>2107</v>
      </c>
    </row>
    <row r="138" spans="1:10">
      <c r="A138" s="5">
        <v>137</v>
      </c>
      <c r="B138" s="5" t="s">
        <v>1464</v>
      </c>
      <c r="C138" s="5" t="s">
        <v>150</v>
      </c>
      <c r="D138" s="5" t="s">
        <v>1945</v>
      </c>
      <c r="E138" s="5" t="s">
        <v>1946</v>
      </c>
      <c r="F138" s="5" t="s">
        <v>1947</v>
      </c>
      <c r="G138" s="5" t="s">
        <v>1948</v>
      </c>
      <c r="J138" s="5" t="s">
        <v>2107</v>
      </c>
    </row>
    <row r="139" spans="1:10">
      <c r="A139" s="5">
        <v>138</v>
      </c>
      <c r="B139" s="5" t="s">
        <v>1464</v>
      </c>
      <c r="C139" s="5" t="s">
        <v>150</v>
      </c>
      <c r="D139" s="5" t="s">
        <v>1949</v>
      </c>
      <c r="E139" s="5" t="s">
        <v>1950</v>
      </c>
      <c r="F139" s="5" t="s">
        <v>1805</v>
      </c>
      <c r="G139" s="5" t="s">
        <v>1951</v>
      </c>
      <c r="J139" s="5" t="s">
        <v>2107</v>
      </c>
    </row>
    <row r="140" spans="1:10">
      <c r="A140" s="5">
        <v>139</v>
      </c>
      <c r="B140" s="5" t="s">
        <v>1464</v>
      </c>
      <c r="C140" s="5" t="s">
        <v>150</v>
      </c>
      <c r="D140" s="5" t="s">
        <v>1952</v>
      </c>
      <c r="E140" s="5" t="s">
        <v>1953</v>
      </c>
      <c r="F140" s="5" t="s">
        <v>1805</v>
      </c>
      <c r="G140" s="5" t="s">
        <v>1954</v>
      </c>
      <c r="J140" s="5" t="s">
        <v>2107</v>
      </c>
    </row>
    <row r="141" spans="1:10">
      <c r="A141" s="5">
        <v>140</v>
      </c>
      <c r="B141" s="5" t="s">
        <v>1464</v>
      </c>
      <c r="C141" s="5" t="s">
        <v>150</v>
      </c>
      <c r="D141" s="5" t="s">
        <v>1955</v>
      </c>
      <c r="E141" s="5" t="s">
        <v>1956</v>
      </c>
      <c r="F141" s="5" t="s">
        <v>1805</v>
      </c>
      <c r="G141" s="5" t="s">
        <v>1957</v>
      </c>
      <c r="J141" s="5" t="s">
        <v>2107</v>
      </c>
    </row>
    <row r="142" spans="1:10">
      <c r="A142" s="5">
        <v>141</v>
      </c>
      <c r="B142" s="5" t="s">
        <v>1464</v>
      </c>
      <c r="C142" s="5" t="s">
        <v>150</v>
      </c>
      <c r="D142" s="5" t="s">
        <v>1958</v>
      </c>
      <c r="E142" s="5" t="s">
        <v>1959</v>
      </c>
      <c r="F142" s="5" t="s">
        <v>1960</v>
      </c>
      <c r="G142" s="5" t="s">
        <v>1591</v>
      </c>
      <c r="J142" s="5" t="s">
        <v>2107</v>
      </c>
    </row>
    <row r="143" spans="1:10">
      <c r="A143" s="5">
        <v>142</v>
      </c>
      <c r="B143" s="5" t="s">
        <v>1464</v>
      </c>
      <c r="C143" s="5" t="s">
        <v>150</v>
      </c>
      <c r="D143" s="5" t="s">
        <v>1961</v>
      </c>
      <c r="E143" s="5" t="s">
        <v>1962</v>
      </c>
      <c r="F143" s="5" t="s">
        <v>1963</v>
      </c>
      <c r="G143" s="5" t="s">
        <v>1539</v>
      </c>
      <c r="J143" s="5" t="s">
        <v>2107</v>
      </c>
    </row>
    <row r="144" spans="1:10">
      <c r="A144" s="5">
        <v>143</v>
      </c>
      <c r="B144" s="5" t="s">
        <v>1464</v>
      </c>
      <c r="C144" s="5" t="s">
        <v>150</v>
      </c>
      <c r="D144" s="5" t="s">
        <v>1964</v>
      </c>
      <c r="E144" s="5" t="s">
        <v>1965</v>
      </c>
      <c r="F144" s="5" t="s">
        <v>1966</v>
      </c>
      <c r="G144" s="5" t="s">
        <v>1504</v>
      </c>
      <c r="J144" s="5" t="s">
        <v>2107</v>
      </c>
    </row>
    <row r="145" spans="1:10">
      <c r="A145" s="5">
        <v>144</v>
      </c>
      <c r="B145" s="5" t="s">
        <v>1464</v>
      </c>
      <c r="C145" s="5" t="s">
        <v>150</v>
      </c>
      <c r="D145" s="5" t="s">
        <v>1967</v>
      </c>
      <c r="E145" s="5" t="s">
        <v>1968</v>
      </c>
      <c r="F145" s="5" t="s">
        <v>1969</v>
      </c>
      <c r="G145" s="5" t="s">
        <v>1713</v>
      </c>
      <c r="J145" s="5" t="s">
        <v>2107</v>
      </c>
    </row>
    <row r="146" spans="1:10">
      <c r="A146" s="5">
        <v>145</v>
      </c>
      <c r="B146" s="5" t="s">
        <v>1464</v>
      </c>
      <c r="C146" s="5" t="s">
        <v>150</v>
      </c>
      <c r="D146" s="5" t="s">
        <v>1970</v>
      </c>
      <c r="E146" s="5" t="s">
        <v>1971</v>
      </c>
      <c r="F146" s="5" t="s">
        <v>1972</v>
      </c>
      <c r="G146" s="5" t="s">
        <v>1504</v>
      </c>
      <c r="J146" s="5" t="s">
        <v>2107</v>
      </c>
    </row>
    <row r="147" spans="1:10">
      <c r="A147" s="5">
        <v>146</v>
      </c>
      <c r="B147" s="5" t="s">
        <v>1464</v>
      </c>
      <c r="C147" s="5" t="s">
        <v>150</v>
      </c>
      <c r="D147" s="5" t="s">
        <v>1973</v>
      </c>
      <c r="E147" s="5" t="s">
        <v>1974</v>
      </c>
      <c r="F147" s="5" t="s">
        <v>1975</v>
      </c>
      <c r="G147" s="5" t="s">
        <v>1644</v>
      </c>
      <c r="J147" s="5" t="s">
        <v>2107</v>
      </c>
    </row>
    <row r="148" spans="1:10">
      <c r="A148" s="5">
        <v>147</v>
      </c>
      <c r="B148" s="5" t="s">
        <v>1464</v>
      </c>
      <c r="C148" s="5" t="s">
        <v>150</v>
      </c>
      <c r="D148" s="5" t="s">
        <v>1976</v>
      </c>
      <c r="E148" s="5" t="s">
        <v>1977</v>
      </c>
      <c r="F148" s="5" t="s">
        <v>1978</v>
      </c>
      <c r="G148" s="5" t="s">
        <v>1504</v>
      </c>
      <c r="H148" s="5" t="s">
        <v>1657</v>
      </c>
      <c r="J148" s="5" t="s">
        <v>2107</v>
      </c>
    </row>
    <row r="149" spans="1:10">
      <c r="A149" s="5">
        <v>148</v>
      </c>
      <c r="B149" s="5" t="s">
        <v>1464</v>
      </c>
      <c r="C149" s="5" t="s">
        <v>150</v>
      </c>
      <c r="D149" s="5" t="s">
        <v>1979</v>
      </c>
      <c r="E149" s="5" t="s">
        <v>1980</v>
      </c>
      <c r="F149" s="5" t="s">
        <v>1981</v>
      </c>
      <c r="G149" s="5" t="s">
        <v>1504</v>
      </c>
      <c r="J149" s="5" t="s">
        <v>2107</v>
      </c>
    </row>
    <row r="150" spans="1:10">
      <c r="A150" s="5">
        <v>149</v>
      </c>
      <c r="B150" s="5" t="s">
        <v>1464</v>
      </c>
      <c r="C150" s="5" t="s">
        <v>150</v>
      </c>
      <c r="D150" s="5" t="s">
        <v>1982</v>
      </c>
      <c r="E150" s="5" t="s">
        <v>1983</v>
      </c>
      <c r="F150" s="5" t="s">
        <v>1984</v>
      </c>
      <c r="G150" s="5" t="s">
        <v>1603</v>
      </c>
      <c r="J150" s="5" t="s">
        <v>2107</v>
      </c>
    </row>
    <row r="151" spans="1:10">
      <c r="A151" s="5">
        <v>150</v>
      </c>
      <c r="B151" s="5" t="s">
        <v>1464</v>
      </c>
      <c r="C151" s="5" t="s">
        <v>150</v>
      </c>
      <c r="D151" s="5" t="s">
        <v>1985</v>
      </c>
      <c r="E151" s="5" t="s">
        <v>1986</v>
      </c>
      <c r="F151" s="5" t="s">
        <v>1987</v>
      </c>
      <c r="G151" s="5" t="s">
        <v>1703</v>
      </c>
      <c r="J151" s="5" t="s">
        <v>2107</v>
      </c>
    </row>
    <row r="152" spans="1:10">
      <c r="A152" s="5">
        <v>151</v>
      </c>
      <c r="B152" s="5" t="s">
        <v>1464</v>
      </c>
      <c r="C152" s="5" t="s">
        <v>150</v>
      </c>
      <c r="D152" s="5" t="s">
        <v>1988</v>
      </c>
      <c r="E152" s="5" t="s">
        <v>1989</v>
      </c>
      <c r="F152" s="5" t="s">
        <v>1990</v>
      </c>
      <c r="G152" s="5" t="s">
        <v>1713</v>
      </c>
      <c r="J152" s="5" t="s">
        <v>2107</v>
      </c>
    </row>
    <row r="153" spans="1:10">
      <c r="A153" s="5">
        <v>152</v>
      </c>
      <c r="B153" s="5" t="s">
        <v>1464</v>
      </c>
      <c r="C153" s="5" t="s">
        <v>150</v>
      </c>
      <c r="D153" s="5" t="s">
        <v>1991</v>
      </c>
      <c r="E153" s="5" t="s">
        <v>1992</v>
      </c>
      <c r="F153" s="5" t="s">
        <v>1993</v>
      </c>
      <c r="G153" s="5" t="s">
        <v>1515</v>
      </c>
      <c r="J153" s="5" t="s">
        <v>2107</v>
      </c>
    </row>
    <row r="154" spans="1:10">
      <c r="A154" s="5">
        <v>153</v>
      </c>
      <c r="B154" s="5" t="s">
        <v>1464</v>
      </c>
      <c r="C154" s="5" t="s">
        <v>150</v>
      </c>
      <c r="D154" s="5" t="s">
        <v>1994</v>
      </c>
      <c r="E154" s="5" t="s">
        <v>1995</v>
      </c>
      <c r="F154" s="5" t="s">
        <v>1996</v>
      </c>
      <c r="G154" s="5" t="s">
        <v>1551</v>
      </c>
      <c r="J154" s="5" t="s">
        <v>2107</v>
      </c>
    </row>
    <row r="155" spans="1:10">
      <c r="A155" s="5">
        <v>154</v>
      </c>
      <c r="B155" s="5" t="s">
        <v>1464</v>
      </c>
      <c r="C155" s="5" t="s">
        <v>150</v>
      </c>
      <c r="D155" s="5" t="s">
        <v>1997</v>
      </c>
      <c r="E155" s="5" t="s">
        <v>1998</v>
      </c>
      <c r="F155" s="5" t="s">
        <v>1999</v>
      </c>
      <c r="G155" s="5" t="s">
        <v>1504</v>
      </c>
      <c r="J155" s="5" t="s">
        <v>2107</v>
      </c>
    </row>
    <row r="156" spans="1:10">
      <c r="A156" s="5">
        <v>155</v>
      </c>
      <c r="B156" s="5" t="s">
        <v>1464</v>
      </c>
      <c r="C156" s="5" t="s">
        <v>150</v>
      </c>
      <c r="D156" s="5" t="s">
        <v>2000</v>
      </c>
      <c r="E156" s="5" t="s">
        <v>2001</v>
      </c>
      <c r="F156" s="5" t="s">
        <v>2002</v>
      </c>
      <c r="G156" s="5" t="s">
        <v>1703</v>
      </c>
      <c r="J156" s="5" t="s">
        <v>2107</v>
      </c>
    </row>
    <row r="157" spans="1:10">
      <c r="A157" s="5">
        <v>156</v>
      </c>
      <c r="B157" s="5" t="s">
        <v>1464</v>
      </c>
      <c r="C157" s="5" t="s">
        <v>150</v>
      </c>
      <c r="D157" s="5" t="s">
        <v>2003</v>
      </c>
      <c r="E157" s="5" t="s">
        <v>2004</v>
      </c>
      <c r="F157" s="5" t="s">
        <v>2005</v>
      </c>
      <c r="G157" s="5" t="s">
        <v>1703</v>
      </c>
      <c r="J157" s="5" t="s">
        <v>2107</v>
      </c>
    </row>
    <row r="158" spans="1:10">
      <c r="A158" s="5">
        <v>157</v>
      </c>
      <c r="B158" s="5" t="s">
        <v>1464</v>
      </c>
      <c r="C158" s="5" t="s">
        <v>150</v>
      </c>
      <c r="D158" s="5" t="s">
        <v>2006</v>
      </c>
      <c r="E158" s="5" t="s">
        <v>2007</v>
      </c>
      <c r="F158" s="5" t="s">
        <v>2008</v>
      </c>
      <c r="G158" s="5" t="s">
        <v>1482</v>
      </c>
      <c r="H158" s="5" t="s">
        <v>1829</v>
      </c>
      <c r="J158" s="5" t="s">
        <v>2107</v>
      </c>
    </row>
    <row r="159" spans="1:10">
      <c r="A159" s="5">
        <v>158</v>
      </c>
      <c r="B159" s="5" t="s">
        <v>1464</v>
      </c>
      <c r="C159" s="5" t="s">
        <v>150</v>
      </c>
      <c r="D159" s="5" t="s">
        <v>2009</v>
      </c>
      <c r="E159" s="5" t="s">
        <v>2010</v>
      </c>
      <c r="F159" s="5" t="s">
        <v>2011</v>
      </c>
      <c r="G159" s="5" t="s">
        <v>1652</v>
      </c>
      <c r="J159" s="5" t="s">
        <v>2107</v>
      </c>
    </row>
    <row r="160" spans="1:10">
      <c r="A160" s="5">
        <v>159</v>
      </c>
      <c r="B160" s="5" t="s">
        <v>1464</v>
      </c>
      <c r="C160" s="5" t="s">
        <v>150</v>
      </c>
      <c r="D160" s="5" t="s">
        <v>2012</v>
      </c>
      <c r="E160" s="5" t="s">
        <v>2013</v>
      </c>
      <c r="F160" s="5" t="s">
        <v>2014</v>
      </c>
      <c r="G160" s="5" t="s">
        <v>1652</v>
      </c>
      <c r="J160" s="5" t="s">
        <v>2107</v>
      </c>
    </row>
    <row r="161" spans="1:10">
      <c r="A161" s="5">
        <v>160</v>
      </c>
      <c r="B161" s="5" t="s">
        <v>1464</v>
      </c>
      <c r="C161" s="5" t="s">
        <v>150</v>
      </c>
      <c r="D161" s="5" t="s">
        <v>2015</v>
      </c>
      <c r="E161" s="5" t="s">
        <v>2016</v>
      </c>
      <c r="F161" s="5" t="s">
        <v>2017</v>
      </c>
      <c r="G161" s="5" t="s">
        <v>1532</v>
      </c>
      <c r="J161" s="5" t="s">
        <v>2107</v>
      </c>
    </row>
    <row r="162" spans="1:10">
      <c r="A162" s="5">
        <v>161</v>
      </c>
      <c r="B162" s="5" t="s">
        <v>1464</v>
      </c>
      <c r="C162" s="5" t="s">
        <v>150</v>
      </c>
      <c r="D162" s="5" t="s">
        <v>2018</v>
      </c>
      <c r="E162" s="5" t="s">
        <v>2019</v>
      </c>
      <c r="F162" s="5" t="s">
        <v>2020</v>
      </c>
      <c r="G162" s="5" t="s">
        <v>1591</v>
      </c>
      <c r="J162" s="5" t="s">
        <v>2107</v>
      </c>
    </row>
    <row r="163" spans="1:10">
      <c r="A163" s="5">
        <v>162</v>
      </c>
      <c r="B163" s="5" t="s">
        <v>1464</v>
      </c>
      <c r="C163" s="5" t="s">
        <v>150</v>
      </c>
      <c r="D163" s="5" t="s">
        <v>2021</v>
      </c>
      <c r="E163" s="5" t="s">
        <v>2022</v>
      </c>
      <c r="F163" s="5" t="s">
        <v>2023</v>
      </c>
      <c r="G163" s="5" t="s">
        <v>1504</v>
      </c>
      <c r="J163" s="5" t="s">
        <v>2107</v>
      </c>
    </row>
    <row r="164" spans="1:10">
      <c r="A164" s="5">
        <v>163</v>
      </c>
      <c r="B164" s="5" t="s">
        <v>1464</v>
      </c>
      <c r="C164" s="5" t="s">
        <v>150</v>
      </c>
      <c r="D164" s="5" t="s">
        <v>2024</v>
      </c>
      <c r="E164" s="5" t="s">
        <v>2025</v>
      </c>
      <c r="F164" s="5" t="s">
        <v>2026</v>
      </c>
      <c r="G164" s="5" t="s">
        <v>1603</v>
      </c>
      <c r="H164" s="5" t="s">
        <v>2027</v>
      </c>
      <c r="J164" s="5" t="s">
        <v>2107</v>
      </c>
    </row>
    <row r="165" spans="1:10">
      <c r="A165" s="5">
        <v>164</v>
      </c>
      <c r="B165" s="5" t="s">
        <v>1464</v>
      </c>
      <c r="C165" s="5" t="s">
        <v>150</v>
      </c>
      <c r="D165" s="5" t="s">
        <v>2028</v>
      </c>
      <c r="E165" s="5" t="s">
        <v>2029</v>
      </c>
      <c r="F165" s="5" t="s">
        <v>2030</v>
      </c>
      <c r="G165" s="5" t="s">
        <v>1511</v>
      </c>
      <c r="J165" s="5" t="s">
        <v>2107</v>
      </c>
    </row>
    <row r="166" spans="1:10">
      <c r="A166" s="5">
        <v>165</v>
      </c>
      <c r="B166" s="5" t="s">
        <v>1464</v>
      </c>
      <c r="C166" s="5" t="s">
        <v>150</v>
      </c>
      <c r="D166" s="5" t="s">
        <v>2031</v>
      </c>
      <c r="E166" s="5" t="s">
        <v>2032</v>
      </c>
      <c r="F166" s="5" t="s">
        <v>2033</v>
      </c>
      <c r="G166" s="5" t="s">
        <v>2034</v>
      </c>
      <c r="J166" s="5" t="s">
        <v>2107</v>
      </c>
    </row>
    <row r="167" spans="1:10">
      <c r="A167" s="5">
        <v>166</v>
      </c>
      <c r="B167" s="5" t="s">
        <v>1464</v>
      </c>
      <c r="C167" s="5" t="s">
        <v>150</v>
      </c>
      <c r="D167" s="5" t="s">
        <v>2035</v>
      </c>
      <c r="E167" s="5" t="s">
        <v>2036</v>
      </c>
      <c r="F167" s="5" t="s">
        <v>2037</v>
      </c>
      <c r="G167" s="5" t="s">
        <v>1783</v>
      </c>
      <c r="J167" s="5" t="s">
        <v>2107</v>
      </c>
    </row>
    <row r="168" spans="1:10">
      <c r="A168" s="5">
        <v>167</v>
      </c>
      <c r="B168" s="5" t="s">
        <v>1464</v>
      </c>
      <c r="C168" s="5" t="s">
        <v>150</v>
      </c>
      <c r="D168" s="5" t="s">
        <v>2038</v>
      </c>
      <c r="E168" s="5" t="s">
        <v>2039</v>
      </c>
      <c r="F168" s="5" t="s">
        <v>2040</v>
      </c>
      <c r="G168" s="5" t="s">
        <v>1783</v>
      </c>
      <c r="J168" s="5" t="s">
        <v>2107</v>
      </c>
    </row>
    <row r="169" spans="1:10">
      <c r="A169" s="5">
        <v>168</v>
      </c>
      <c r="B169" s="5" t="s">
        <v>1464</v>
      </c>
      <c r="C169" s="5" t="s">
        <v>150</v>
      </c>
      <c r="D169" s="5" t="s">
        <v>2041</v>
      </c>
      <c r="E169" s="5" t="s">
        <v>2042</v>
      </c>
      <c r="F169" s="5" t="s">
        <v>2043</v>
      </c>
      <c r="G169" s="5" t="s">
        <v>1688</v>
      </c>
      <c r="J169" s="5" t="s">
        <v>2107</v>
      </c>
    </row>
    <row r="170" spans="1:10">
      <c r="A170" s="5">
        <v>169</v>
      </c>
      <c r="B170" s="5" t="s">
        <v>1464</v>
      </c>
      <c r="C170" s="5" t="s">
        <v>150</v>
      </c>
      <c r="D170" s="5" t="s">
        <v>2044</v>
      </c>
      <c r="E170" s="5" t="s">
        <v>2045</v>
      </c>
      <c r="F170" s="5" t="s">
        <v>2046</v>
      </c>
      <c r="G170" s="5" t="s">
        <v>1783</v>
      </c>
      <c r="J170" s="5" t="s">
        <v>2107</v>
      </c>
    </row>
    <row r="171" spans="1:10">
      <c r="A171" s="5">
        <v>170</v>
      </c>
      <c r="B171" s="5" t="s">
        <v>1464</v>
      </c>
      <c r="C171" s="5" t="s">
        <v>150</v>
      </c>
      <c r="D171" s="5" t="s">
        <v>2047</v>
      </c>
      <c r="E171" s="5" t="s">
        <v>2048</v>
      </c>
      <c r="F171" s="5" t="s">
        <v>2049</v>
      </c>
      <c r="G171" s="5" t="s">
        <v>1766</v>
      </c>
      <c r="J171" s="5" t="s">
        <v>2107</v>
      </c>
    </row>
    <row r="172" spans="1:10">
      <c r="A172" s="5">
        <v>171</v>
      </c>
      <c r="B172" s="5" t="s">
        <v>1464</v>
      </c>
      <c r="C172" s="5" t="s">
        <v>150</v>
      </c>
      <c r="D172" s="5" t="s">
        <v>2050</v>
      </c>
      <c r="E172" s="5" t="s">
        <v>2051</v>
      </c>
      <c r="F172" s="5" t="s">
        <v>2052</v>
      </c>
      <c r="G172" s="5" t="s">
        <v>1644</v>
      </c>
      <c r="J172" s="5" t="s">
        <v>2107</v>
      </c>
    </row>
    <row r="173" spans="1:10">
      <c r="A173" s="5">
        <v>172</v>
      </c>
      <c r="B173" s="5" t="s">
        <v>1464</v>
      </c>
      <c r="C173" s="5" t="s">
        <v>150</v>
      </c>
      <c r="D173" s="5" t="s">
        <v>2053</v>
      </c>
      <c r="E173" s="5" t="s">
        <v>2054</v>
      </c>
      <c r="F173" s="5" t="s">
        <v>2055</v>
      </c>
      <c r="G173" s="5" t="s">
        <v>2056</v>
      </c>
      <c r="H173" s="5" t="s">
        <v>2057</v>
      </c>
      <c r="J173" s="5" t="s">
        <v>2107</v>
      </c>
    </row>
    <row r="174" spans="1:10">
      <c r="A174" s="5">
        <v>173</v>
      </c>
      <c r="B174" s="5" t="s">
        <v>1464</v>
      </c>
      <c r="C174" s="5" t="s">
        <v>150</v>
      </c>
      <c r="D174" s="5" t="s">
        <v>2058</v>
      </c>
      <c r="E174" s="5" t="s">
        <v>2059</v>
      </c>
      <c r="F174" s="5" t="s">
        <v>2060</v>
      </c>
      <c r="G174" s="5" t="s">
        <v>1482</v>
      </c>
      <c r="H174" s="5" t="s">
        <v>2061</v>
      </c>
      <c r="J174" s="5" t="s">
        <v>2107</v>
      </c>
    </row>
    <row r="175" spans="1:10">
      <c r="A175" s="5">
        <v>174</v>
      </c>
      <c r="B175" s="5" t="s">
        <v>1464</v>
      </c>
      <c r="C175" s="5" t="s">
        <v>150</v>
      </c>
      <c r="D175" s="5" t="s">
        <v>2062</v>
      </c>
      <c r="E175" s="5" t="s">
        <v>2063</v>
      </c>
      <c r="F175" s="5" t="s">
        <v>2064</v>
      </c>
      <c r="G175" s="5" t="s">
        <v>1713</v>
      </c>
      <c r="J175" s="5" t="s">
        <v>2107</v>
      </c>
    </row>
    <row r="176" spans="1:10">
      <c r="A176" s="5">
        <v>175</v>
      </c>
      <c r="B176" s="5" t="s">
        <v>1464</v>
      </c>
      <c r="C176" s="5" t="s">
        <v>150</v>
      </c>
      <c r="D176" s="5" t="s">
        <v>2065</v>
      </c>
      <c r="E176" s="5" t="s">
        <v>2066</v>
      </c>
      <c r="F176" s="5" t="s">
        <v>2067</v>
      </c>
      <c r="G176" s="5" t="s">
        <v>2056</v>
      </c>
      <c r="J176" s="5" t="s">
        <v>2107</v>
      </c>
    </row>
    <row r="177" spans="1:10">
      <c r="A177" s="5">
        <v>176</v>
      </c>
      <c r="B177" s="5" t="s">
        <v>1464</v>
      </c>
      <c r="C177" s="5" t="s">
        <v>150</v>
      </c>
      <c r="D177" s="5" t="s">
        <v>2068</v>
      </c>
      <c r="E177" s="5" t="s">
        <v>2069</v>
      </c>
      <c r="F177" s="5" t="s">
        <v>2070</v>
      </c>
      <c r="G177" s="5" t="s">
        <v>1543</v>
      </c>
      <c r="J177" s="5" t="s">
        <v>2107</v>
      </c>
    </row>
    <row r="178" spans="1:10">
      <c r="A178" s="5">
        <v>177</v>
      </c>
      <c r="B178" s="5" t="s">
        <v>1464</v>
      </c>
      <c r="C178" s="5" t="s">
        <v>150</v>
      </c>
      <c r="D178" s="5" t="s">
        <v>2071</v>
      </c>
      <c r="E178" s="5" t="s">
        <v>2072</v>
      </c>
      <c r="F178" s="5" t="s">
        <v>2073</v>
      </c>
      <c r="G178" s="5" t="s">
        <v>1532</v>
      </c>
      <c r="J178" s="5" t="s">
        <v>2107</v>
      </c>
    </row>
    <row r="179" spans="1:10">
      <c r="A179" s="5">
        <v>178</v>
      </c>
      <c r="B179" s="5" t="s">
        <v>1464</v>
      </c>
      <c r="C179" s="5" t="s">
        <v>150</v>
      </c>
      <c r="D179" s="5" t="s">
        <v>2074</v>
      </c>
      <c r="E179" s="5" t="s">
        <v>2075</v>
      </c>
      <c r="F179" s="5" t="s">
        <v>2076</v>
      </c>
      <c r="G179" s="5" t="s">
        <v>2056</v>
      </c>
      <c r="J179" s="5" t="s">
        <v>2107</v>
      </c>
    </row>
    <row r="180" spans="1:10">
      <c r="A180" s="5">
        <v>179</v>
      </c>
      <c r="B180" s="5" t="s">
        <v>1464</v>
      </c>
      <c r="C180" s="5" t="s">
        <v>150</v>
      </c>
      <c r="D180" s="5" t="s">
        <v>2077</v>
      </c>
      <c r="E180" s="5" t="s">
        <v>2078</v>
      </c>
      <c r="F180" s="5" t="s">
        <v>2079</v>
      </c>
      <c r="G180" s="5" t="s">
        <v>2056</v>
      </c>
      <c r="J180" s="5" t="s">
        <v>2107</v>
      </c>
    </row>
    <row r="181" spans="1:10">
      <c r="A181" s="5">
        <v>180</v>
      </c>
      <c r="B181" s="5" t="s">
        <v>1464</v>
      </c>
      <c r="C181" s="5" t="s">
        <v>150</v>
      </c>
      <c r="D181" s="5" t="s">
        <v>2080</v>
      </c>
      <c r="E181" s="5" t="s">
        <v>2081</v>
      </c>
      <c r="F181" s="5" t="s">
        <v>2082</v>
      </c>
      <c r="G181" s="5" t="s">
        <v>1543</v>
      </c>
      <c r="J181" s="5" t="s">
        <v>2107</v>
      </c>
    </row>
    <row r="182" spans="1:10">
      <c r="A182" s="5">
        <v>181</v>
      </c>
      <c r="B182" s="5" t="s">
        <v>1464</v>
      </c>
      <c r="C182" s="5" t="s">
        <v>150</v>
      </c>
      <c r="D182" s="5" t="s">
        <v>2083</v>
      </c>
      <c r="E182" s="5" t="s">
        <v>2084</v>
      </c>
      <c r="F182" s="5" t="s">
        <v>2085</v>
      </c>
      <c r="G182" s="5" t="s">
        <v>1515</v>
      </c>
      <c r="J182" s="5" t="s">
        <v>2107</v>
      </c>
    </row>
    <row r="183" spans="1:10">
      <c r="A183" s="5">
        <v>182</v>
      </c>
      <c r="B183" s="5" t="s">
        <v>1464</v>
      </c>
      <c r="C183" s="5" t="s">
        <v>150</v>
      </c>
      <c r="D183" s="5" t="s">
        <v>2086</v>
      </c>
      <c r="E183" s="5" t="s">
        <v>2087</v>
      </c>
      <c r="F183" s="5" t="s">
        <v>1631</v>
      </c>
      <c r="G183" s="5" t="s">
        <v>1547</v>
      </c>
      <c r="J183" s="5" t="s">
        <v>2107</v>
      </c>
    </row>
    <row r="184" spans="1:10">
      <c r="A184" s="5">
        <v>183</v>
      </c>
      <c r="B184" s="5" t="s">
        <v>1464</v>
      </c>
      <c r="C184" s="5" t="s">
        <v>150</v>
      </c>
      <c r="D184" s="5" t="s">
        <v>2088</v>
      </c>
      <c r="E184" s="5" t="s">
        <v>2089</v>
      </c>
      <c r="F184" s="5" t="s">
        <v>2090</v>
      </c>
      <c r="G184" s="5" t="s">
        <v>2091</v>
      </c>
      <c r="J184" s="5" t="s">
        <v>2107</v>
      </c>
    </row>
    <row r="185" spans="1:10">
      <c r="A185" s="5">
        <v>184</v>
      </c>
      <c r="B185" s="5" t="s">
        <v>1464</v>
      </c>
      <c r="C185" s="5" t="s">
        <v>150</v>
      </c>
      <c r="D185" s="5" t="s">
        <v>2092</v>
      </c>
      <c r="E185" s="5" t="s">
        <v>2093</v>
      </c>
      <c r="F185" s="5" t="s">
        <v>2094</v>
      </c>
      <c r="G185" s="5" t="s">
        <v>2095</v>
      </c>
      <c r="J185" s="5" t="s">
        <v>2107</v>
      </c>
    </row>
    <row r="186" spans="1:10">
      <c r="A186" s="5">
        <v>185</v>
      </c>
      <c r="B186" s="5" t="s">
        <v>1464</v>
      </c>
      <c r="C186" s="5" t="s">
        <v>150</v>
      </c>
      <c r="D186" s="5" t="s">
        <v>2096</v>
      </c>
      <c r="E186" s="5" t="s">
        <v>2097</v>
      </c>
      <c r="F186" s="5" t="s">
        <v>1571</v>
      </c>
      <c r="G186" s="5" t="s">
        <v>2098</v>
      </c>
      <c r="J186" s="5" t="s">
        <v>2107</v>
      </c>
    </row>
    <row r="187" spans="1:10">
      <c r="A187" s="5">
        <v>186</v>
      </c>
      <c r="B187" s="5" t="s">
        <v>1464</v>
      </c>
      <c r="C187" s="5" t="s">
        <v>150</v>
      </c>
      <c r="D187" s="5" t="s">
        <v>2099</v>
      </c>
      <c r="E187" s="5" t="s">
        <v>2100</v>
      </c>
      <c r="F187" s="5" t="s">
        <v>2101</v>
      </c>
      <c r="G187" s="5" t="s">
        <v>2102</v>
      </c>
      <c r="J187" s="5" t="s">
        <v>2107</v>
      </c>
    </row>
    <row r="188" spans="1:10">
      <c r="A188" s="5">
        <v>187</v>
      </c>
      <c r="B188" s="5" t="s">
        <v>1464</v>
      </c>
      <c r="C188" s="5" t="s">
        <v>150</v>
      </c>
      <c r="D188" s="5" t="s">
        <v>2103</v>
      </c>
      <c r="E188" s="5" t="s">
        <v>2104</v>
      </c>
      <c r="F188" s="5" t="s">
        <v>2105</v>
      </c>
      <c r="G188" s="5" t="s">
        <v>2106</v>
      </c>
      <c r="J188" s="5" t="s">
        <v>2107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65"/>
  </cols>
  <sheetData>
    <row r="1" spans="1:4">
      <c r="A1" s="1065" t="s">
        <v>1440</v>
      </c>
      <c r="B1" t="s">
        <v>490</v>
      </c>
      <c r="C1" t="s">
        <v>491</v>
      </c>
      <c r="D1" t="s">
        <v>1439</v>
      </c>
    </row>
    <row r="2" spans="1:4">
      <c r="A2" s="1065">
        <v>1</v>
      </c>
      <c r="B2" t="s">
        <v>761</v>
      </c>
      <c r="C2" t="s">
        <v>761</v>
      </c>
      <c r="D2" t="s">
        <v>762</v>
      </c>
    </row>
    <row r="3" spans="1:4">
      <c r="A3" s="1065">
        <v>2</v>
      </c>
      <c r="B3" t="s">
        <v>761</v>
      </c>
      <c r="C3" t="s">
        <v>763</v>
      </c>
      <c r="D3" t="s">
        <v>764</v>
      </c>
    </row>
    <row r="4" spans="1:4">
      <c r="A4" s="1065">
        <v>3</v>
      </c>
      <c r="B4" t="s">
        <v>761</v>
      </c>
      <c r="C4" t="s">
        <v>765</v>
      </c>
      <c r="D4" t="s">
        <v>766</v>
      </c>
    </row>
    <row r="5" spans="1:4">
      <c r="A5" s="1065">
        <v>4</v>
      </c>
      <c r="B5" t="s">
        <v>761</v>
      </c>
      <c r="C5" t="s">
        <v>767</v>
      </c>
      <c r="D5" t="s">
        <v>768</v>
      </c>
    </row>
    <row r="6" spans="1:4">
      <c r="A6" s="1065">
        <v>5</v>
      </c>
      <c r="B6" t="s">
        <v>761</v>
      </c>
      <c r="C6" t="s">
        <v>769</v>
      </c>
      <c r="D6" t="s">
        <v>770</v>
      </c>
    </row>
    <row r="7" spans="1:4">
      <c r="A7" s="1065">
        <v>6</v>
      </c>
      <c r="B7" t="s">
        <v>761</v>
      </c>
      <c r="C7" t="s">
        <v>771</v>
      </c>
      <c r="D7" t="s">
        <v>772</v>
      </c>
    </row>
    <row r="8" spans="1:4">
      <c r="A8" s="1065">
        <v>7</v>
      </c>
      <c r="B8" t="s">
        <v>773</v>
      </c>
      <c r="C8" t="s">
        <v>773</v>
      </c>
      <c r="D8" t="s">
        <v>774</v>
      </c>
    </row>
    <row r="9" spans="1:4">
      <c r="A9" s="1065">
        <v>8</v>
      </c>
      <c r="B9" t="s">
        <v>773</v>
      </c>
      <c r="C9" t="s">
        <v>775</v>
      </c>
      <c r="D9" t="s">
        <v>776</v>
      </c>
    </row>
    <row r="10" spans="1:4">
      <c r="A10" s="1065">
        <v>9</v>
      </c>
      <c r="B10" t="s">
        <v>773</v>
      </c>
      <c r="C10" t="s">
        <v>777</v>
      </c>
      <c r="D10" t="s">
        <v>778</v>
      </c>
    </row>
    <row r="11" spans="1:4">
      <c r="A11" s="1065">
        <v>10</v>
      </c>
      <c r="B11" t="s">
        <v>773</v>
      </c>
      <c r="C11" t="s">
        <v>779</v>
      </c>
      <c r="D11" t="s">
        <v>780</v>
      </c>
    </row>
    <row r="12" spans="1:4">
      <c r="A12" s="1065">
        <v>11</v>
      </c>
      <c r="B12" t="s">
        <v>773</v>
      </c>
      <c r="C12" t="s">
        <v>781</v>
      </c>
      <c r="D12" t="s">
        <v>782</v>
      </c>
    </row>
    <row r="13" spans="1:4">
      <c r="A13" s="1065">
        <v>12</v>
      </c>
      <c r="B13" t="s">
        <v>773</v>
      </c>
      <c r="C13" t="s">
        <v>783</v>
      </c>
      <c r="D13" t="s">
        <v>784</v>
      </c>
    </row>
    <row r="14" spans="1:4">
      <c r="A14" s="1065">
        <v>13</v>
      </c>
      <c r="B14" t="s">
        <v>773</v>
      </c>
      <c r="C14" t="s">
        <v>785</v>
      </c>
      <c r="D14" t="s">
        <v>786</v>
      </c>
    </row>
    <row r="15" spans="1:4">
      <c r="A15" s="1065">
        <v>14</v>
      </c>
      <c r="B15" t="s">
        <v>773</v>
      </c>
      <c r="C15" t="s">
        <v>787</v>
      </c>
      <c r="D15" t="s">
        <v>788</v>
      </c>
    </row>
    <row r="16" spans="1:4">
      <c r="A16" s="1065">
        <v>15</v>
      </c>
      <c r="B16" t="s">
        <v>773</v>
      </c>
      <c r="C16" t="s">
        <v>789</v>
      </c>
      <c r="D16" t="s">
        <v>790</v>
      </c>
    </row>
    <row r="17" spans="1:4">
      <c r="A17" s="1065">
        <v>16</v>
      </c>
      <c r="B17" t="s">
        <v>773</v>
      </c>
      <c r="C17" t="s">
        <v>791</v>
      </c>
      <c r="D17" t="s">
        <v>792</v>
      </c>
    </row>
    <row r="18" spans="1:4">
      <c r="A18" s="1065">
        <v>17</v>
      </c>
      <c r="B18" t="s">
        <v>773</v>
      </c>
      <c r="C18" t="s">
        <v>793</v>
      </c>
      <c r="D18" t="s">
        <v>794</v>
      </c>
    </row>
    <row r="19" spans="1:4">
      <c r="A19" s="1065">
        <v>18</v>
      </c>
      <c r="B19" t="s">
        <v>773</v>
      </c>
      <c r="C19" t="s">
        <v>795</v>
      </c>
      <c r="D19" t="s">
        <v>796</v>
      </c>
    </row>
    <row r="20" spans="1:4">
      <c r="A20" s="1065">
        <v>19</v>
      </c>
      <c r="B20" t="s">
        <v>773</v>
      </c>
      <c r="C20" t="s">
        <v>797</v>
      </c>
      <c r="D20" t="s">
        <v>798</v>
      </c>
    </row>
    <row r="21" spans="1:4">
      <c r="A21" s="1065">
        <v>20</v>
      </c>
      <c r="B21" t="s">
        <v>799</v>
      </c>
      <c r="C21" t="s">
        <v>799</v>
      </c>
      <c r="D21" t="s">
        <v>800</v>
      </c>
    </row>
    <row r="22" spans="1:4">
      <c r="A22" s="1065">
        <v>21</v>
      </c>
      <c r="B22" t="s">
        <v>799</v>
      </c>
      <c r="C22" t="s">
        <v>801</v>
      </c>
      <c r="D22" t="s">
        <v>802</v>
      </c>
    </row>
    <row r="23" spans="1:4">
      <c r="A23" s="1065">
        <v>22</v>
      </c>
      <c r="B23" t="s">
        <v>799</v>
      </c>
      <c r="C23" t="s">
        <v>803</v>
      </c>
      <c r="D23" t="s">
        <v>804</v>
      </c>
    </row>
    <row r="24" spans="1:4">
      <c r="A24" s="1065">
        <v>23</v>
      </c>
      <c r="B24" t="s">
        <v>799</v>
      </c>
      <c r="C24" t="s">
        <v>805</v>
      </c>
      <c r="D24" t="s">
        <v>806</v>
      </c>
    </row>
    <row r="25" spans="1:4">
      <c r="A25" s="1065">
        <v>24</v>
      </c>
      <c r="B25" t="s">
        <v>799</v>
      </c>
      <c r="C25" t="s">
        <v>807</v>
      </c>
      <c r="D25" t="s">
        <v>808</v>
      </c>
    </row>
    <row r="26" spans="1:4">
      <c r="A26" s="1065">
        <v>25</v>
      </c>
      <c r="B26" t="s">
        <v>799</v>
      </c>
      <c r="C26" t="s">
        <v>809</v>
      </c>
      <c r="D26" t="s">
        <v>810</v>
      </c>
    </row>
    <row r="27" spans="1:4">
      <c r="A27" s="1065">
        <v>26</v>
      </c>
      <c r="B27" t="s">
        <v>811</v>
      </c>
      <c r="C27" t="s">
        <v>811</v>
      </c>
      <c r="D27" t="s">
        <v>812</v>
      </c>
    </row>
    <row r="28" spans="1:4">
      <c r="A28" s="1065">
        <v>27</v>
      </c>
      <c r="B28" t="s">
        <v>811</v>
      </c>
      <c r="C28" t="s">
        <v>813</v>
      </c>
      <c r="D28" t="s">
        <v>814</v>
      </c>
    </row>
    <row r="29" spans="1:4">
      <c r="A29" s="1065">
        <v>28</v>
      </c>
      <c r="B29" t="s">
        <v>811</v>
      </c>
      <c r="C29" t="s">
        <v>815</v>
      </c>
      <c r="D29" t="s">
        <v>816</v>
      </c>
    </row>
    <row r="30" spans="1:4">
      <c r="A30" s="1065">
        <v>29</v>
      </c>
      <c r="B30" t="s">
        <v>811</v>
      </c>
      <c r="C30" t="s">
        <v>817</v>
      </c>
      <c r="D30" t="s">
        <v>818</v>
      </c>
    </row>
    <row r="31" spans="1:4">
      <c r="A31" s="1065">
        <v>30</v>
      </c>
      <c r="B31" t="s">
        <v>811</v>
      </c>
      <c r="C31" t="s">
        <v>819</v>
      </c>
      <c r="D31" t="s">
        <v>820</v>
      </c>
    </row>
    <row r="32" spans="1:4">
      <c r="A32" s="1065">
        <v>31</v>
      </c>
      <c r="B32" t="s">
        <v>811</v>
      </c>
      <c r="C32" t="s">
        <v>821</v>
      </c>
      <c r="D32" t="s">
        <v>822</v>
      </c>
    </row>
    <row r="33" spans="1:4">
      <c r="A33" s="1065">
        <v>32</v>
      </c>
      <c r="B33" t="s">
        <v>811</v>
      </c>
      <c r="C33" t="s">
        <v>823</v>
      </c>
      <c r="D33" t="s">
        <v>824</v>
      </c>
    </row>
    <row r="34" spans="1:4">
      <c r="A34" s="1065">
        <v>33</v>
      </c>
      <c r="B34" t="s">
        <v>811</v>
      </c>
      <c r="C34" t="s">
        <v>825</v>
      </c>
      <c r="D34" t="s">
        <v>826</v>
      </c>
    </row>
    <row r="35" spans="1:4">
      <c r="A35" s="1065">
        <v>34</v>
      </c>
      <c r="B35" t="s">
        <v>811</v>
      </c>
      <c r="C35" t="s">
        <v>827</v>
      </c>
      <c r="D35" t="s">
        <v>828</v>
      </c>
    </row>
    <row r="36" spans="1:4">
      <c r="A36" s="1065">
        <v>35</v>
      </c>
      <c r="B36" t="s">
        <v>829</v>
      </c>
      <c r="C36" t="s">
        <v>829</v>
      </c>
      <c r="D36" t="s">
        <v>830</v>
      </c>
    </row>
    <row r="37" spans="1:4">
      <c r="A37" s="1065">
        <v>36</v>
      </c>
      <c r="B37" t="s">
        <v>829</v>
      </c>
      <c r="C37" t="s">
        <v>831</v>
      </c>
      <c r="D37" t="s">
        <v>832</v>
      </c>
    </row>
    <row r="38" spans="1:4">
      <c r="A38" s="1065">
        <v>37</v>
      </c>
      <c r="B38" t="s">
        <v>829</v>
      </c>
      <c r="C38" t="s">
        <v>833</v>
      </c>
      <c r="D38" t="s">
        <v>834</v>
      </c>
    </row>
    <row r="39" spans="1:4">
      <c r="A39" s="1065">
        <v>38</v>
      </c>
      <c r="B39" t="s">
        <v>829</v>
      </c>
      <c r="C39" t="s">
        <v>835</v>
      </c>
      <c r="D39" t="s">
        <v>836</v>
      </c>
    </row>
    <row r="40" spans="1:4">
      <c r="A40" s="1065">
        <v>39</v>
      </c>
      <c r="B40" t="s">
        <v>829</v>
      </c>
      <c r="C40" t="s">
        <v>837</v>
      </c>
      <c r="D40" t="s">
        <v>838</v>
      </c>
    </row>
    <row r="41" spans="1:4">
      <c r="A41" s="1065">
        <v>40</v>
      </c>
      <c r="B41" t="s">
        <v>829</v>
      </c>
      <c r="C41" t="s">
        <v>839</v>
      </c>
      <c r="D41" t="s">
        <v>840</v>
      </c>
    </row>
    <row r="42" spans="1:4">
      <c r="A42" s="1065">
        <v>41</v>
      </c>
      <c r="B42" t="s">
        <v>829</v>
      </c>
      <c r="C42" t="s">
        <v>841</v>
      </c>
      <c r="D42" t="s">
        <v>842</v>
      </c>
    </row>
    <row r="43" spans="1:4">
      <c r="A43" s="1065">
        <v>42</v>
      </c>
      <c r="B43" t="s">
        <v>829</v>
      </c>
      <c r="C43" t="s">
        <v>843</v>
      </c>
      <c r="D43" t="s">
        <v>844</v>
      </c>
    </row>
    <row r="44" spans="1:4">
      <c r="A44" s="1065">
        <v>43</v>
      </c>
      <c r="B44" t="s">
        <v>829</v>
      </c>
      <c r="C44" t="s">
        <v>845</v>
      </c>
      <c r="D44" t="s">
        <v>846</v>
      </c>
    </row>
    <row r="45" spans="1:4">
      <c r="A45" s="1065">
        <v>44</v>
      </c>
      <c r="B45" t="s">
        <v>829</v>
      </c>
      <c r="C45" t="s">
        <v>847</v>
      </c>
      <c r="D45" t="s">
        <v>848</v>
      </c>
    </row>
    <row r="46" spans="1:4">
      <c r="A46" s="1065">
        <v>45</v>
      </c>
      <c r="B46" t="s">
        <v>849</v>
      </c>
      <c r="C46" t="s">
        <v>849</v>
      </c>
      <c r="D46" t="s">
        <v>850</v>
      </c>
    </row>
    <row r="47" spans="1:4">
      <c r="A47" s="1065">
        <v>46</v>
      </c>
      <c r="B47" t="s">
        <v>849</v>
      </c>
      <c r="C47" t="s">
        <v>851</v>
      </c>
      <c r="D47" t="s">
        <v>852</v>
      </c>
    </row>
    <row r="48" spans="1:4">
      <c r="A48" s="1065">
        <v>47</v>
      </c>
      <c r="B48" t="s">
        <v>849</v>
      </c>
      <c r="C48" t="s">
        <v>853</v>
      </c>
      <c r="D48" t="s">
        <v>854</v>
      </c>
    </row>
    <row r="49" spans="1:4">
      <c r="A49" s="1065">
        <v>48</v>
      </c>
      <c r="B49" t="s">
        <v>849</v>
      </c>
      <c r="C49" t="s">
        <v>855</v>
      </c>
      <c r="D49" t="s">
        <v>856</v>
      </c>
    </row>
    <row r="50" spans="1:4">
      <c r="A50" s="1065">
        <v>49</v>
      </c>
      <c r="B50" t="s">
        <v>849</v>
      </c>
      <c r="C50" t="s">
        <v>857</v>
      </c>
      <c r="D50" t="s">
        <v>858</v>
      </c>
    </row>
    <row r="51" spans="1:4">
      <c r="A51" s="1065">
        <v>50</v>
      </c>
      <c r="B51" t="s">
        <v>849</v>
      </c>
      <c r="C51" t="s">
        <v>859</v>
      </c>
      <c r="D51" t="s">
        <v>860</v>
      </c>
    </row>
    <row r="52" spans="1:4">
      <c r="A52" s="1065">
        <v>51</v>
      </c>
      <c r="B52" t="s">
        <v>849</v>
      </c>
      <c r="C52" t="s">
        <v>861</v>
      </c>
      <c r="D52" t="s">
        <v>862</v>
      </c>
    </row>
    <row r="53" spans="1:4">
      <c r="A53" s="1065">
        <v>52</v>
      </c>
      <c r="B53" t="s">
        <v>849</v>
      </c>
      <c r="C53" t="s">
        <v>863</v>
      </c>
      <c r="D53" t="s">
        <v>864</v>
      </c>
    </row>
    <row r="54" spans="1:4">
      <c r="A54" s="1065">
        <v>53</v>
      </c>
      <c r="B54" t="s">
        <v>849</v>
      </c>
      <c r="C54" t="s">
        <v>865</v>
      </c>
      <c r="D54" t="s">
        <v>866</v>
      </c>
    </row>
    <row r="55" spans="1:4">
      <c r="A55" s="1065">
        <v>54</v>
      </c>
      <c r="B55" t="s">
        <v>849</v>
      </c>
      <c r="C55" t="s">
        <v>867</v>
      </c>
      <c r="D55" t="s">
        <v>868</v>
      </c>
    </row>
    <row r="56" spans="1:4">
      <c r="A56" s="1065">
        <v>55</v>
      </c>
      <c r="B56" t="s">
        <v>849</v>
      </c>
      <c r="C56" t="s">
        <v>869</v>
      </c>
      <c r="D56" t="s">
        <v>870</v>
      </c>
    </row>
    <row r="57" spans="1:4">
      <c r="A57" s="1065">
        <v>56</v>
      </c>
      <c r="B57" t="s">
        <v>849</v>
      </c>
      <c r="C57" t="s">
        <v>871</v>
      </c>
      <c r="D57" t="s">
        <v>872</v>
      </c>
    </row>
    <row r="58" spans="1:4">
      <c r="A58" s="1065">
        <v>57</v>
      </c>
      <c r="B58" t="s">
        <v>849</v>
      </c>
      <c r="C58" t="s">
        <v>873</v>
      </c>
      <c r="D58" t="s">
        <v>874</v>
      </c>
    </row>
    <row r="59" spans="1:4">
      <c r="A59" s="1065">
        <v>58</v>
      </c>
      <c r="B59" t="s">
        <v>849</v>
      </c>
      <c r="C59" t="s">
        <v>875</v>
      </c>
      <c r="D59" t="s">
        <v>876</v>
      </c>
    </row>
    <row r="60" spans="1:4">
      <c r="A60" s="1065">
        <v>59</v>
      </c>
      <c r="B60" t="s">
        <v>877</v>
      </c>
      <c r="C60" t="s">
        <v>877</v>
      </c>
      <c r="D60" t="s">
        <v>878</v>
      </c>
    </row>
    <row r="61" spans="1:4">
      <c r="A61" s="1065">
        <v>60</v>
      </c>
      <c r="B61" t="s">
        <v>877</v>
      </c>
      <c r="C61" t="s">
        <v>879</v>
      </c>
      <c r="D61" t="s">
        <v>880</v>
      </c>
    </row>
    <row r="62" spans="1:4">
      <c r="A62" s="1065">
        <v>61</v>
      </c>
      <c r="B62" t="s">
        <v>877</v>
      </c>
      <c r="C62" t="s">
        <v>881</v>
      </c>
      <c r="D62" t="s">
        <v>882</v>
      </c>
    </row>
    <row r="63" spans="1:4">
      <c r="A63" s="1065">
        <v>62</v>
      </c>
      <c r="B63" t="s">
        <v>877</v>
      </c>
      <c r="C63" t="s">
        <v>883</v>
      </c>
      <c r="D63" t="s">
        <v>884</v>
      </c>
    </row>
    <row r="64" spans="1:4">
      <c r="A64" s="1065">
        <v>63</v>
      </c>
      <c r="B64" t="s">
        <v>877</v>
      </c>
      <c r="C64" t="s">
        <v>885</v>
      </c>
      <c r="D64" t="s">
        <v>886</v>
      </c>
    </row>
    <row r="65" spans="1:4">
      <c r="A65" s="1065">
        <v>64</v>
      </c>
      <c r="B65" t="s">
        <v>877</v>
      </c>
      <c r="C65" t="s">
        <v>887</v>
      </c>
      <c r="D65" t="s">
        <v>888</v>
      </c>
    </row>
    <row r="66" spans="1:4">
      <c r="A66" s="1065">
        <v>65</v>
      </c>
      <c r="B66" t="s">
        <v>877</v>
      </c>
      <c r="C66" t="s">
        <v>889</v>
      </c>
      <c r="D66" t="s">
        <v>890</v>
      </c>
    </row>
    <row r="67" spans="1:4">
      <c r="A67" s="1065">
        <v>66</v>
      </c>
      <c r="B67" t="s">
        <v>877</v>
      </c>
      <c r="C67" t="s">
        <v>891</v>
      </c>
      <c r="D67" t="s">
        <v>892</v>
      </c>
    </row>
    <row r="68" spans="1:4">
      <c r="A68" s="1065">
        <v>67</v>
      </c>
      <c r="B68" t="s">
        <v>877</v>
      </c>
      <c r="C68" t="s">
        <v>893</v>
      </c>
      <c r="D68" t="s">
        <v>894</v>
      </c>
    </row>
    <row r="69" spans="1:4">
      <c r="A69" s="1065">
        <v>68</v>
      </c>
      <c r="B69" t="s">
        <v>877</v>
      </c>
      <c r="C69" t="s">
        <v>895</v>
      </c>
      <c r="D69" t="s">
        <v>896</v>
      </c>
    </row>
    <row r="70" spans="1:4">
      <c r="A70" s="1065">
        <v>69</v>
      </c>
      <c r="B70" t="s">
        <v>877</v>
      </c>
      <c r="C70" t="s">
        <v>897</v>
      </c>
      <c r="D70" t="s">
        <v>898</v>
      </c>
    </row>
    <row r="71" spans="1:4">
      <c r="A71" s="1065">
        <v>70</v>
      </c>
      <c r="B71" t="s">
        <v>877</v>
      </c>
      <c r="C71" t="s">
        <v>899</v>
      </c>
      <c r="D71" t="s">
        <v>900</v>
      </c>
    </row>
    <row r="72" spans="1:4">
      <c r="A72" s="1065">
        <v>71</v>
      </c>
      <c r="B72" t="s">
        <v>877</v>
      </c>
      <c r="C72" t="s">
        <v>901</v>
      </c>
      <c r="D72" t="s">
        <v>902</v>
      </c>
    </row>
    <row r="73" spans="1:4">
      <c r="A73" s="1065">
        <v>72</v>
      </c>
      <c r="B73" t="s">
        <v>877</v>
      </c>
      <c r="C73" t="s">
        <v>903</v>
      </c>
      <c r="D73" t="s">
        <v>904</v>
      </c>
    </row>
    <row r="74" spans="1:4">
      <c r="A74" s="1065">
        <v>73</v>
      </c>
      <c r="B74" t="s">
        <v>877</v>
      </c>
      <c r="C74" t="s">
        <v>905</v>
      </c>
      <c r="D74" t="s">
        <v>906</v>
      </c>
    </row>
    <row r="75" spans="1:4">
      <c r="A75" s="1065">
        <v>74</v>
      </c>
      <c r="B75" t="s">
        <v>877</v>
      </c>
      <c r="C75" t="s">
        <v>907</v>
      </c>
      <c r="D75" t="s">
        <v>908</v>
      </c>
    </row>
    <row r="76" spans="1:4">
      <c r="A76" s="1065">
        <v>75</v>
      </c>
      <c r="B76" t="s">
        <v>909</v>
      </c>
      <c r="C76" t="s">
        <v>909</v>
      </c>
      <c r="D76" t="s">
        <v>910</v>
      </c>
    </row>
    <row r="77" spans="1:4">
      <c r="A77" s="1065">
        <v>76</v>
      </c>
      <c r="B77" t="s">
        <v>909</v>
      </c>
      <c r="C77" t="s">
        <v>911</v>
      </c>
      <c r="D77" t="s">
        <v>912</v>
      </c>
    </row>
    <row r="78" spans="1:4">
      <c r="A78" s="1065">
        <v>77</v>
      </c>
      <c r="B78" t="s">
        <v>909</v>
      </c>
      <c r="C78" t="s">
        <v>913</v>
      </c>
      <c r="D78" t="s">
        <v>914</v>
      </c>
    </row>
    <row r="79" spans="1:4">
      <c r="A79" s="1065">
        <v>78</v>
      </c>
      <c r="B79" t="s">
        <v>909</v>
      </c>
      <c r="C79" t="s">
        <v>915</v>
      </c>
      <c r="D79" t="s">
        <v>916</v>
      </c>
    </row>
    <row r="80" spans="1:4">
      <c r="A80" s="1065">
        <v>79</v>
      </c>
      <c r="B80" t="s">
        <v>909</v>
      </c>
      <c r="C80" t="s">
        <v>917</v>
      </c>
      <c r="D80" t="s">
        <v>918</v>
      </c>
    </row>
    <row r="81" spans="1:4">
      <c r="A81" s="1065">
        <v>80</v>
      </c>
      <c r="B81" t="s">
        <v>909</v>
      </c>
      <c r="C81" t="s">
        <v>919</v>
      </c>
      <c r="D81" t="s">
        <v>920</v>
      </c>
    </row>
    <row r="82" spans="1:4">
      <c r="A82" s="1065">
        <v>81</v>
      </c>
      <c r="B82" t="s">
        <v>909</v>
      </c>
      <c r="C82" t="s">
        <v>921</v>
      </c>
      <c r="D82" t="s">
        <v>922</v>
      </c>
    </row>
    <row r="83" spans="1:4">
      <c r="A83" s="1065">
        <v>82</v>
      </c>
      <c r="B83" t="s">
        <v>909</v>
      </c>
      <c r="C83" t="s">
        <v>923</v>
      </c>
      <c r="D83" t="s">
        <v>924</v>
      </c>
    </row>
    <row r="84" spans="1:4">
      <c r="A84" s="1065">
        <v>83</v>
      </c>
      <c r="B84" t="s">
        <v>925</v>
      </c>
      <c r="C84" t="s">
        <v>925</v>
      </c>
      <c r="D84" t="s">
        <v>926</v>
      </c>
    </row>
    <row r="85" spans="1:4">
      <c r="A85" s="1065">
        <v>84</v>
      </c>
      <c r="B85" t="s">
        <v>925</v>
      </c>
      <c r="C85" t="s">
        <v>927</v>
      </c>
      <c r="D85" t="s">
        <v>928</v>
      </c>
    </row>
    <row r="86" spans="1:4">
      <c r="A86" s="1065">
        <v>85</v>
      </c>
      <c r="B86" t="s">
        <v>925</v>
      </c>
      <c r="C86" t="s">
        <v>929</v>
      </c>
      <c r="D86" t="s">
        <v>930</v>
      </c>
    </row>
    <row r="87" spans="1:4">
      <c r="A87" s="1065">
        <v>86</v>
      </c>
      <c r="B87" t="s">
        <v>925</v>
      </c>
      <c r="C87" t="s">
        <v>931</v>
      </c>
      <c r="D87" t="s">
        <v>932</v>
      </c>
    </row>
    <row r="88" spans="1:4">
      <c r="A88" s="1065">
        <v>87</v>
      </c>
      <c r="B88" t="s">
        <v>925</v>
      </c>
      <c r="C88" t="s">
        <v>933</v>
      </c>
      <c r="D88" t="s">
        <v>934</v>
      </c>
    </row>
    <row r="89" spans="1:4">
      <c r="A89" s="1065">
        <v>88</v>
      </c>
      <c r="B89" t="s">
        <v>925</v>
      </c>
      <c r="C89" t="s">
        <v>935</v>
      </c>
      <c r="D89" t="s">
        <v>936</v>
      </c>
    </row>
    <row r="90" spans="1:4">
      <c r="A90" s="1065">
        <v>89</v>
      </c>
      <c r="B90" t="s">
        <v>925</v>
      </c>
      <c r="C90" t="s">
        <v>937</v>
      </c>
      <c r="D90" t="s">
        <v>938</v>
      </c>
    </row>
    <row r="91" spans="1:4">
      <c r="A91" s="1065">
        <v>90</v>
      </c>
      <c r="B91" t="s">
        <v>925</v>
      </c>
      <c r="C91" t="s">
        <v>939</v>
      </c>
      <c r="D91" t="s">
        <v>940</v>
      </c>
    </row>
    <row r="92" spans="1:4">
      <c r="A92" s="1065">
        <v>91</v>
      </c>
      <c r="B92" t="s">
        <v>925</v>
      </c>
      <c r="C92" t="s">
        <v>941</v>
      </c>
      <c r="D92" t="s">
        <v>942</v>
      </c>
    </row>
    <row r="93" spans="1:4">
      <c r="A93" s="1065">
        <v>92</v>
      </c>
      <c r="B93" t="s">
        <v>943</v>
      </c>
      <c r="C93" t="s">
        <v>943</v>
      </c>
      <c r="D93" t="s">
        <v>944</v>
      </c>
    </row>
    <row r="94" spans="1:4">
      <c r="A94" s="1065">
        <v>93</v>
      </c>
      <c r="B94" t="s">
        <v>943</v>
      </c>
      <c r="C94" t="s">
        <v>945</v>
      </c>
      <c r="D94" t="s">
        <v>946</v>
      </c>
    </row>
    <row r="95" spans="1:4">
      <c r="A95" s="1065">
        <v>94</v>
      </c>
      <c r="B95" t="s">
        <v>943</v>
      </c>
      <c r="C95" t="s">
        <v>947</v>
      </c>
      <c r="D95" t="s">
        <v>948</v>
      </c>
    </row>
    <row r="96" spans="1:4">
      <c r="A96" s="1065">
        <v>95</v>
      </c>
      <c r="B96" t="s">
        <v>943</v>
      </c>
      <c r="C96" t="s">
        <v>949</v>
      </c>
      <c r="D96" t="s">
        <v>950</v>
      </c>
    </row>
    <row r="97" spans="1:4">
      <c r="A97" s="1065">
        <v>96</v>
      </c>
      <c r="B97" t="s">
        <v>943</v>
      </c>
      <c r="C97" t="s">
        <v>951</v>
      </c>
      <c r="D97" t="s">
        <v>952</v>
      </c>
    </row>
    <row r="98" spans="1:4">
      <c r="A98" s="1065">
        <v>97</v>
      </c>
      <c r="B98" t="s">
        <v>943</v>
      </c>
      <c r="C98" t="s">
        <v>953</v>
      </c>
      <c r="D98" t="s">
        <v>954</v>
      </c>
    </row>
    <row r="99" spans="1:4">
      <c r="A99" s="1065">
        <v>98</v>
      </c>
      <c r="B99" t="s">
        <v>943</v>
      </c>
      <c r="C99" t="s">
        <v>955</v>
      </c>
      <c r="D99" t="s">
        <v>956</v>
      </c>
    </row>
    <row r="100" spans="1:4">
      <c r="A100" s="1065">
        <v>99</v>
      </c>
      <c r="B100" t="s">
        <v>957</v>
      </c>
      <c r="C100" t="s">
        <v>957</v>
      </c>
      <c r="D100" t="s">
        <v>958</v>
      </c>
    </row>
    <row r="101" spans="1:4">
      <c r="A101" s="1065">
        <v>100</v>
      </c>
      <c r="B101" t="s">
        <v>957</v>
      </c>
      <c r="C101" t="s">
        <v>959</v>
      </c>
      <c r="D101" t="s">
        <v>960</v>
      </c>
    </row>
    <row r="102" spans="1:4">
      <c r="A102" s="1065">
        <v>101</v>
      </c>
      <c r="B102" t="s">
        <v>957</v>
      </c>
      <c r="C102" t="s">
        <v>813</v>
      </c>
      <c r="D102" t="s">
        <v>961</v>
      </c>
    </row>
    <row r="103" spans="1:4">
      <c r="A103" s="1065">
        <v>102</v>
      </c>
      <c r="B103" t="s">
        <v>957</v>
      </c>
      <c r="C103" t="s">
        <v>962</v>
      </c>
      <c r="D103" t="s">
        <v>963</v>
      </c>
    </row>
    <row r="104" spans="1:4">
      <c r="A104" s="1065">
        <v>103</v>
      </c>
      <c r="B104" t="s">
        <v>957</v>
      </c>
      <c r="C104" t="s">
        <v>964</v>
      </c>
      <c r="D104" t="s">
        <v>965</v>
      </c>
    </row>
    <row r="105" spans="1:4">
      <c r="A105" s="1065">
        <v>104</v>
      </c>
      <c r="B105" t="s">
        <v>957</v>
      </c>
      <c r="C105" t="s">
        <v>966</v>
      </c>
      <c r="D105" t="s">
        <v>967</v>
      </c>
    </row>
    <row r="106" spans="1:4">
      <c r="A106" s="1065">
        <v>105</v>
      </c>
      <c r="B106" t="s">
        <v>957</v>
      </c>
      <c r="C106" t="s">
        <v>968</v>
      </c>
      <c r="D106" t="s">
        <v>969</v>
      </c>
    </row>
    <row r="107" spans="1:4">
      <c r="A107" s="1065">
        <v>106</v>
      </c>
      <c r="B107" t="s">
        <v>957</v>
      </c>
      <c r="C107" t="s">
        <v>970</v>
      </c>
      <c r="D107" t="s">
        <v>971</v>
      </c>
    </row>
    <row r="108" spans="1:4">
      <c r="A108" s="1065">
        <v>107</v>
      </c>
      <c r="B108" t="s">
        <v>957</v>
      </c>
      <c r="C108" t="s">
        <v>972</v>
      </c>
      <c r="D108" t="s">
        <v>973</v>
      </c>
    </row>
    <row r="109" spans="1:4">
      <c r="A109" s="1065">
        <v>108</v>
      </c>
      <c r="B109" t="s">
        <v>957</v>
      </c>
      <c r="C109" t="s">
        <v>974</v>
      </c>
      <c r="D109" t="s">
        <v>975</v>
      </c>
    </row>
    <row r="110" spans="1:4">
      <c r="A110" s="1065">
        <v>109</v>
      </c>
      <c r="B110" t="s">
        <v>957</v>
      </c>
      <c r="C110" t="s">
        <v>976</v>
      </c>
      <c r="D110" t="s">
        <v>977</v>
      </c>
    </row>
    <row r="111" spans="1:4">
      <c r="A111" s="1065">
        <v>110</v>
      </c>
      <c r="B111" t="s">
        <v>957</v>
      </c>
      <c r="C111" t="s">
        <v>869</v>
      </c>
      <c r="D111" t="s">
        <v>978</v>
      </c>
    </row>
    <row r="112" spans="1:4">
      <c r="A112" s="1065">
        <v>111</v>
      </c>
      <c r="B112" t="s">
        <v>957</v>
      </c>
      <c r="C112" t="s">
        <v>979</v>
      </c>
      <c r="D112" t="s">
        <v>980</v>
      </c>
    </row>
    <row r="113" spans="1:4">
      <c r="A113" s="1065">
        <v>112</v>
      </c>
      <c r="B113" t="s">
        <v>957</v>
      </c>
      <c r="C113" t="s">
        <v>981</v>
      </c>
      <c r="D113" t="s">
        <v>982</v>
      </c>
    </row>
    <row r="114" spans="1:4">
      <c r="A114" s="1065">
        <v>113</v>
      </c>
      <c r="B114" t="s">
        <v>957</v>
      </c>
      <c r="C114" t="s">
        <v>983</v>
      </c>
      <c r="D114" t="s">
        <v>984</v>
      </c>
    </row>
    <row r="115" spans="1:4">
      <c r="A115" s="1065">
        <v>114</v>
      </c>
      <c r="B115" t="s">
        <v>985</v>
      </c>
      <c r="C115" t="s">
        <v>985</v>
      </c>
      <c r="D115" t="s">
        <v>986</v>
      </c>
    </row>
    <row r="116" spans="1:4">
      <c r="A116" s="1065">
        <v>115</v>
      </c>
      <c r="B116" t="s">
        <v>985</v>
      </c>
      <c r="C116" t="s">
        <v>987</v>
      </c>
      <c r="D116" t="s">
        <v>988</v>
      </c>
    </row>
    <row r="117" spans="1:4">
      <c r="A117" s="1065">
        <v>116</v>
      </c>
      <c r="B117" t="s">
        <v>985</v>
      </c>
      <c r="C117" t="s">
        <v>989</v>
      </c>
      <c r="D117" t="s">
        <v>990</v>
      </c>
    </row>
    <row r="118" spans="1:4">
      <c r="A118" s="1065">
        <v>117</v>
      </c>
      <c r="B118" t="s">
        <v>985</v>
      </c>
      <c r="C118" t="s">
        <v>991</v>
      </c>
      <c r="D118" t="s">
        <v>992</v>
      </c>
    </row>
    <row r="119" spans="1:4">
      <c r="A119" s="1065">
        <v>118</v>
      </c>
      <c r="B119" t="s">
        <v>985</v>
      </c>
      <c r="C119" t="s">
        <v>993</v>
      </c>
      <c r="D119" t="s">
        <v>994</v>
      </c>
    </row>
    <row r="120" spans="1:4">
      <c r="A120" s="1065">
        <v>119</v>
      </c>
      <c r="B120" t="s">
        <v>985</v>
      </c>
      <c r="C120" t="s">
        <v>995</v>
      </c>
      <c r="D120" t="s">
        <v>996</v>
      </c>
    </row>
    <row r="121" spans="1:4">
      <c r="A121" s="1065">
        <v>120</v>
      </c>
      <c r="B121" t="s">
        <v>985</v>
      </c>
      <c r="C121" t="s">
        <v>997</v>
      </c>
      <c r="D121" t="s">
        <v>998</v>
      </c>
    </row>
    <row r="122" spans="1:4">
      <c r="A122" s="1065">
        <v>121</v>
      </c>
      <c r="B122" t="s">
        <v>985</v>
      </c>
      <c r="C122" t="s">
        <v>999</v>
      </c>
      <c r="D122" t="s">
        <v>1000</v>
      </c>
    </row>
    <row r="123" spans="1:4">
      <c r="A123" s="1065">
        <v>122</v>
      </c>
      <c r="B123" t="s">
        <v>985</v>
      </c>
      <c r="C123" t="s">
        <v>1001</v>
      </c>
      <c r="D123" t="s">
        <v>1002</v>
      </c>
    </row>
    <row r="124" spans="1:4">
      <c r="A124" s="1065">
        <v>123</v>
      </c>
      <c r="B124" t="s">
        <v>985</v>
      </c>
      <c r="C124" t="s">
        <v>1003</v>
      </c>
      <c r="D124" t="s">
        <v>1004</v>
      </c>
    </row>
    <row r="125" spans="1:4">
      <c r="A125" s="1065">
        <v>124</v>
      </c>
      <c r="B125" t="s">
        <v>985</v>
      </c>
      <c r="C125" t="s">
        <v>1005</v>
      </c>
      <c r="D125" t="s">
        <v>1006</v>
      </c>
    </row>
    <row r="126" spans="1:4">
      <c r="A126" s="1065">
        <v>125</v>
      </c>
      <c r="B126" t="s">
        <v>985</v>
      </c>
      <c r="C126" t="s">
        <v>1007</v>
      </c>
      <c r="D126" t="s">
        <v>1008</v>
      </c>
    </row>
    <row r="127" spans="1:4">
      <c r="A127" s="1065">
        <v>126</v>
      </c>
      <c r="B127" t="s">
        <v>985</v>
      </c>
      <c r="C127" t="s">
        <v>1009</v>
      </c>
      <c r="D127" t="s">
        <v>1010</v>
      </c>
    </row>
    <row r="128" spans="1:4">
      <c r="A128" s="1065">
        <v>127</v>
      </c>
      <c r="B128" t="s">
        <v>1011</v>
      </c>
      <c r="C128" t="s">
        <v>1011</v>
      </c>
      <c r="D128" t="s">
        <v>1012</v>
      </c>
    </row>
    <row r="129" spans="1:4">
      <c r="A129" s="1065">
        <v>128</v>
      </c>
      <c r="B129" t="s">
        <v>1011</v>
      </c>
      <c r="C129" t="s">
        <v>1013</v>
      </c>
      <c r="D129" t="s">
        <v>1014</v>
      </c>
    </row>
    <row r="130" spans="1:4">
      <c r="A130" s="1065">
        <v>129</v>
      </c>
      <c r="B130" t="s">
        <v>1011</v>
      </c>
      <c r="C130" t="s">
        <v>1015</v>
      </c>
      <c r="D130" t="s">
        <v>1016</v>
      </c>
    </row>
    <row r="131" spans="1:4">
      <c r="A131" s="1065">
        <v>130</v>
      </c>
      <c r="B131" t="s">
        <v>1011</v>
      </c>
      <c r="C131" t="s">
        <v>1017</v>
      </c>
      <c r="D131" t="s">
        <v>1018</v>
      </c>
    </row>
    <row r="132" spans="1:4">
      <c r="A132" s="1065">
        <v>131</v>
      </c>
      <c r="B132" t="s">
        <v>1011</v>
      </c>
      <c r="C132" t="s">
        <v>1019</v>
      </c>
      <c r="D132" t="s">
        <v>1020</v>
      </c>
    </row>
    <row r="133" spans="1:4">
      <c r="A133" s="1065">
        <v>132</v>
      </c>
      <c r="B133" t="s">
        <v>1011</v>
      </c>
      <c r="C133" t="s">
        <v>1021</v>
      </c>
      <c r="D133" t="s">
        <v>1022</v>
      </c>
    </row>
    <row r="134" spans="1:4">
      <c r="A134" s="1065">
        <v>133</v>
      </c>
      <c r="B134" t="s">
        <v>1011</v>
      </c>
      <c r="C134" t="s">
        <v>1023</v>
      </c>
      <c r="D134" t="s">
        <v>1024</v>
      </c>
    </row>
    <row r="135" spans="1:4">
      <c r="A135" s="1065">
        <v>134</v>
      </c>
      <c r="B135" t="s">
        <v>1025</v>
      </c>
      <c r="C135" t="s">
        <v>1025</v>
      </c>
      <c r="D135" t="s">
        <v>1026</v>
      </c>
    </row>
    <row r="136" spans="1:4">
      <c r="A136" s="1065">
        <v>135</v>
      </c>
      <c r="B136" t="s">
        <v>1025</v>
      </c>
      <c r="C136" t="s">
        <v>1027</v>
      </c>
      <c r="D136" t="s">
        <v>1028</v>
      </c>
    </row>
    <row r="137" spans="1:4">
      <c r="A137" s="1065">
        <v>136</v>
      </c>
      <c r="B137" t="s">
        <v>1025</v>
      </c>
      <c r="C137" t="s">
        <v>1029</v>
      </c>
      <c r="D137" t="s">
        <v>1030</v>
      </c>
    </row>
    <row r="138" spans="1:4">
      <c r="A138" s="1065">
        <v>137</v>
      </c>
      <c r="B138" t="s">
        <v>1025</v>
      </c>
      <c r="C138" t="s">
        <v>1031</v>
      </c>
      <c r="D138" t="s">
        <v>1032</v>
      </c>
    </row>
    <row r="139" spans="1:4">
      <c r="A139" s="1065">
        <v>138</v>
      </c>
      <c r="B139" t="s">
        <v>1025</v>
      </c>
      <c r="C139" t="s">
        <v>1033</v>
      </c>
      <c r="D139" t="s">
        <v>1034</v>
      </c>
    </row>
    <row r="140" spans="1:4">
      <c r="A140" s="1065">
        <v>139</v>
      </c>
      <c r="B140" t="s">
        <v>1025</v>
      </c>
      <c r="C140" t="s">
        <v>1035</v>
      </c>
      <c r="D140" t="s">
        <v>1036</v>
      </c>
    </row>
    <row r="141" spans="1:4">
      <c r="A141" s="1065">
        <v>140</v>
      </c>
      <c r="B141" t="s">
        <v>1025</v>
      </c>
      <c r="C141" t="s">
        <v>1037</v>
      </c>
      <c r="D141" t="s">
        <v>1038</v>
      </c>
    </row>
    <row r="142" spans="1:4">
      <c r="A142" s="1065">
        <v>141</v>
      </c>
      <c r="B142" t="s">
        <v>1025</v>
      </c>
      <c r="C142" t="s">
        <v>1039</v>
      </c>
      <c r="D142" t="s">
        <v>1040</v>
      </c>
    </row>
    <row r="143" spans="1:4">
      <c r="A143" s="1065">
        <v>142</v>
      </c>
      <c r="B143" t="s">
        <v>1025</v>
      </c>
      <c r="C143" t="s">
        <v>1041</v>
      </c>
      <c r="D143" t="s">
        <v>1042</v>
      </c>
    </row>
    <row r="144" spans="1:4">
      <c r="A144" s="1065">
        <v>143</v>
      </c>
      <c r="B144" t="s">
        <v>1025</v>
      </c>
      <c r="C144" t="s">
        <v>1043</v>
      </c>
      <c r="D144" t="s">
        <v>1044</v>
      </c>
    </row>
    <row r="145" spans="1:4">
      <c r="A145" s="1065">
        <v>144</v>
      </c>
      <c r="B145" t="s">
        <v>1025</v>
      </c>
      <c r="C145" t="s">
        <v>1045</v>
      </c>
      <c r="D145" t="s">
        <v>1046</v>
      </c>
    </row>
    <row r="146" spans="1:4">
      <c r="A146" s="1065">
        <v>145</v>
      </c>
      <c r="B146" t="s">
        <v>1025</v>
      </c>
      <c r="C146" t="s">
        <v>1047</v>
      </c>
      <c r="D146" t="s">
        <v>1048</v>
      </c>
    </row>
    <row r="147" spans="1:4">
      <c r="A147" s="1065">
        <v>146</v>
      </c>
      <c r="B147" t="s">
        <v>1025</v>
      </c>
      <c r="C147" t="s">
        <v>1049</v>
      </c>
      <c r="D147" t="s">
        <v>1050</v>
      </c>
    </row>
    <row r="148" spans="1:4">
      <c r="A148" s="1065">
        <v>147</v>
      </c>
      <c r="B148" t="s">
        <v>1025</v>
      </c>
      <c r="C148" t="s">
        <v>1051</v>
      </c>
      <c r="D148" t="s">
        <v>1052</v>
      </c>
    </row>
    <row r="149" spans="1:4">
      <c r="A149" s="1065">
        <v>148</v>
      </c>
      <c r="B149" t="s">
        <v>1053</v>
      </c>
      <c r="C149" t="s">
        <v>1053</v>
      </c>
      <c r="D149" t="s">
        <v>1054</v>
      </c>
    </row>
    <row r="150" spans="1:4">
      <c r="A150" s="1065">
        <v>149</v>
      </c>
      <c r="B150" t="s">
        <v>1053</v>
      </c>
      <c r="C150" t="s">
        <v>1055</v>
      </c>
      <c r="D150" t="s">
        <v>1056</v>
      </c>
    </row>
    <row r="151" spans="1:4">
      <c r="A151" s="1065">
        <v>150</v>
      </c>
      <c r="B151" t="s">
        <v>1053</v>
      </c>
      <c r="C151" t="s">
        <v>1057</v>
      </c>
      <c r="D151" t="s">
        <v>1058</v>
      </c>
    </row>
    <row r="152" spans="1:4">
      <c r="A152" s="1065">
        <v>151</v>
      </c>
      <c r="B152" t="s">
        <v>1053</v>
      </c>
      <c r="C152" t="s">
        <v>1059</v>
      </c>
      <c r="D152" t="s">
        <v>1060</v>
      </c>
    </row>
    <row r="153" spans="1:4">
      <c r="A153" s="1065">
        <v>152</v>
      </c>
      <c r="B153" t="s">
        <v>1053</v>
      </c>
      <c r="C153" t="s">
        <v>1061</v>
      </c>
      <c r="D153" t="s">
        <v>1062</v>
      </c>
    </row>
    <row r="154" spans="1:4">
      <c r="A154" s="1065">
        <v>153</v>
      </c>
      <c r="B154" t="s">
        <v>1053</v>
      </c>
      <c r="C154" t="s">
        <v>1063</v>
      </c>
      <c r="D154" t="s">
        <v>1064</v>
      </c>
    </row>
    <row r="155" spans="1:4">
      <c r="A155" s="1065">
        <v>154</v>
      </c>
      <c r="B155" t="s">
        <v>1053</v>
      </c>
      <c r="C155" t="s">
        <v>1065</v>
      </c>
      <c r="D155" t="s">
        <v>1066</v>
      </c>
    </row>
    <row r="156" spans="1:4">
      <c r="A156" s="1065">
        <v>155</v>
      </c>
      <c r="B156" t="s">
        <v>1053</v>
      </c>
      <c r="C156" t="s">
        <v>1067</v>
      </c>
      <c r="D156" t="s">
        <v>1068</v>
      </c>
    </row>
    <row r="157" spans="1:4">
      <c r="A157" s="1065">
        <v>156</v>
      </c>
      <c r="B157" t="s">
        <v>1053</v>
      </c>
      <c r="C157" t="s">
        <v>1069</v>
      </c>
      <c r="D157" t="s">
        <v>1070</v>
      </c>
    </row>
    <row r="158" spans="1:4">
      <c r="A158" s="1065">
        <v>157</v>
      </c>
      <c r="B158" t="s">
        <v>1053</v>
      </c>
      <c r="C158" t="s">
        <v>1071</v>
      </c>
      <c r="D158" t="s">
        <v>1072</v>
      </c>
    </row>
    <row r="159" spans="1:4">
      <c r="A159" s="1065">
        <v>158</v>
      </c>
      <c r="B159" t="s">
        <v>1053</v>
      </c>
      <c r="C159" t="s">
        <v>1073</v>
      </c>
      <c r="D159" t="s">
        <v>1074</v>
      </c>
    </row>
    <row r="160" spans="1:4">
      <c r="A160" s="1065">
        <v>159</v>
      </c>
      <c r="B160" t="s">
        <v>1053</v>
      </c>
      <c r="C160" t="s">
        <v>1075</v>
      </c>
      <c r="D160" t="s">
        <v>1076</v>
      </c>
    </row>
    <row r="161" spans="1:4">
      <c r="A161" s="1065">
        <v>160</v>
      </c>
      <c r="B161" t="s">
        <v>1053</v>
      </c>
      <c r="C161" t="s">
        <v>1077</v>
      </c>
      <c r="D161" t="s">
        <v>1078</v>
      </c>
    </row>
    <row r="162" spans="1:4">
      <c r="A162" s="1065">
        <v>161</v>
      </c>
      <c r="B162" t="s">
        <v>1079</v>
      </c>
      <c r="C162" t="s">
        <v>1079</v>
      </c>
      <c r="D162" t="s">
        <v>1080</v>
      </c>
    </row>
    <row r="163" spans="1:4">
      <c r="A163" s="1065">
        <v>162</v>
      </c>
      <c r="B163" t="s">
        <v>1079</v>
      </c>
      <c r="C163" t="s">
        <v>1081</v>
      </c>
      <c r="D163" t="s">
        <v>1082</v>
      </c>
    </row>
    <row r="164" spans="1:4">
      <c r="A164" s="1065">
        <v>163</v>
      </c>
      <c r="B164" t="s">
        <v>1079</v>
      </c>
      <c r="C164" t="s">
        <v>1083</v>
      </c>
      <c r="D164" t="s">
        <v>1084</v>
      </c>
    </row>
    <row r="165" spans="1:4">
      <c r="A165" s="1065">
        <v>164</v>
      </c>
      <c r="B165" t="s">
        <v>1079</v>
      </c>
      <c r="C165" t="s">
        <v>1085</v>
      </c>
      <c r="D165" t="s">
        <v>1086</v>
      </c>
    </row>
    <row r="166" spans="1:4">
      <c r="A166" s="1065">
        <v>165</v>
      </c>
      <c r="B166" t="s">
        <v>1079</v>
      </c>
      <c r="C166" t="s">
        <v>1087</v>
      </c>
      <c r="D166" t="s">
        <v>1088</v>
      </c>
    </row>
    <row r="167" spans="1:4">
      <c r="A167" s="1065">
        <v>166</v>
      </c>
      <c r="B167" t="s">
        <v>1079</v>
      </c>
      <c r="C167" t="s">
        <v>1089</v>
      </c>
      <c r="D167" t="s">
        <v>1090</v>
      </c>
    </row>
    <row r="168" spans="1:4">
      <c r="A168" s="1065">
        <v>167</v>
      </c>
      <c r="B168" t="s">
        <v>1079</v>
      </c>
      <c r="C168" t="s">
        <v>1091</v>
      </c>
      <c r="D168" t="s">
        <v>1092</v>
      </c>
    </row>
    <row r="169" spans="1:4">
      <c r="A169" s="1065">
        <v>168</v>
      </c>
      <c r="B169" t="s">
        <v>1079</v>
      </c>
      <c r="C169" t="s">
        <v>1093</v>
      </c>
      <c r="D169" t="s">
        <v>1094</v>
      </c>
    </row>
    <row r="170" spans="1:4">
      <c r="A170" s="1065">
        <v>169</v>
      </c>
      <c r="B170" t="s">
        <v>1079</v>
      </c>
      <c r="C170" t="s">
        <v>1095</v>
      </c>
      <c r="D170" t="s">
        <v>1096</v>
      </c>
    </row>
    <row r="171" spans="1:4">
      <c r="A171" s="1065">
        <v>170</v>
      </c>
      <c r="B171" t="s">
        <v>1079</v>
      </c>
      <c r="C171" t="s">
        <v>1097</v>
      </c>
      <c r="D171" t="s">
        <v>1098</v>
      </c>
    </row>
    <row r="172" spans="1:4">
      <c r="A172" s="1065">
        <v>171</v>
      </c>
      <c r="B172" t="s">
        <v>1079</v>
      </c>
      <c r="C172" t="s">
        <v>1099</v>
      </c>
      <c r="D172" t="s">
        <v>1100</v>
      </c>
    </row>
    <row r="173" spans="1:4">
      <c r="A173" s="1065">
        <v>172</v>
      </c>
      <c r="B173" t="s">
        <v>1079</v>
      </c>
      <c r="C173" t="s">
        <v>1101</v>
      </c>
      <c r="D173" t="s">
        <v>1102</v>
      </c>
    </row>
    <row r="174" spans="1:4">
      <c r="A174" s="1065">
        <v>173</v>
      </c>
      <c r="B174" t="s">
        <v>1079</v>
      </c>
      <c r="C174" t="s">
        <v>1103</v>
      </c>
      <c r="D174" t="s">
        <v>1104</v>
      </c>
    </row>
    <row r="175" spans="1:4">
      <c r="A175" s="1065">
        <v>174</v>
      </c>
      <c r="B175" t="s">
        <v>1079</v>
      </c>
      <c r="C175" t="s">
        <v>1105</v>
      </c>
      <c r="D175" t="s">
        <v>1106</v>
      </c>
    </row>
    <row r="176" spans="1:4">
      <c r="A176" s="1065">
        <v>175</v>
      </c>
      <c r="B176" t="s">
        <v>1107</v>
      </c>
      <c r="C176" t="s">
        <v>1107</v>
      </c>
      <c r="D176" t="s">
        <v>1108</v>
      </c>
    </row>
    <row r="177" spans="1:4">
      <c r="A177" s="1065">
        <v>176</v>
      </c>
      <c r="B177" t="s">
        <v>1107</v>
      </c>
      <c r="C177" t="s">
        <v>1109</v>
      </c>
      <c r="D177" t="s">
        <v>1110</v>
      </c>
    </row>
    <row r="178" spans="1:4">
      <c r="A178" s="1065">
        <v>177</v>
      </c>
      <c r="B178" t="s">
        <v>1107</v>
      </c>
      <c r="C178" t="s">
        <v>1111</v>
      </c>
      <c r="D178" t="s">
        <v>1112</v>
      </c>
    </row>
    <row r="179" spans="1:4">
      <c r="A179" s="1065">
        <v>178</v>
      </c>
      <c r="B179" t="s">
        <v>1107</v>
      </c>
      <c r="C179" t="s">
        <v>991</v>
      </c>
      <c r="D179" t="s">
        <v>1113</v>
      </c>
    </row>
    <row r="180" spans="1:4">
      <c r="A180" s="1065">
        <v>179</v>
      </c>
      <c r="B180" t="s">
        <v>1107</v>
      </c>
      <c r="C180" t="s">
        <v>1114</v>
      </c>
      <c r="D180" t="s">
        <v>1115</v>
      </c>
    </row>
    <row r="181" spans="1:4">
      <c r="A181" s="1065">
        <v>180</v>
      </c>
      <c r="B181" t="s">
        <v>1107</v>
      </c>
      <c r="C181" t="s">
        <v>1116</v>
      </c>
      <c r="D181" t="s">
        <v>1117</v>
      </c>
    </row>
    <row r="182" spans="1:4">
      <c r="A182" s="1065">
        <v>181</v>
      </c>
      <c r="B182" t="s">
        <v>1107</v>
      </c>
      <c r="C182" t="s">
        <v>1118</v>
      </c>
      <c r="D182" t="s">
        <v>1119</v>
      </c>
    </row>
    <row r="183" spans="1:4">
      <c r="A183" s="1065">
        <v>182</v>
      </c>
      <c r="B183" t="s">
        <v>1107</v>
      </c>
      <c r="C183" t="s">
        <v>1120</v>
      </c>
      <c r="D183" t="s">
        <v>1121</v>
      </c>
    </row>
    <row r="184" spans="1:4">
      <c r="A184" s="1065">
        <v>183</v>
      </c>
      <c r="B184" t="s">
        <v>1107</v>
      </c>
      <c r="C184" t="s">
        <v>1122</v>
      </c>
      <c r="D184" t="s">
        <v>1123</v>
      </c>
    </row>
    <row r="185" spans="1:4">
      <c r="A185" s="1065">
        <v>184</v>
      </c>
      <c r="B185" t="s">
        <v>1107</v>
      </c>
      <c r="C185" t="s">
        <v>1124</v>
      </c>
      <c r="D185" t="s">
        <v>1125</v>
      </c>
    </row>
    <row r="186" spans="1:4">
      <c r="A186" s="1065">
        <v>185</v>
      </c>
      <c r="B186" t="s">
        <v>1126</v>
      </c>
      <c r="C186" t="s">
        <v>1126</v>
      </c>
      <c r="D186" t="s">
        <v>1127</v>
      </c>
    </row>
    <row r="187" spans="1:4">
      <c r="A187" s="1065">
        <v>186</v>
      </c>
      <c r="B187" t="s">
        <v>1126</v>
      </c>
      <c r="C187" t="s">
        <v>1128</v>
      </c>
      <c r="D187" t="s">
        <v>1129</v>
      </c>
    </row>
    <row r="188" spans="1:4">
      <c r="A188" s="1065">
        <v>187</v>
      </c>
      <c r="B188" t="s">
        <v>1126</v>
      </c>
      <c r="C188" t="s">
        <v>1130</v>
      </c>
      <c r="D188" t="s">
        <v>1131</v>
      </c>
    </row>
    <row r="189" spans="1:4">
      <c r="A189" s="1065">
        <v>188</v>
      </c>
      <c r="B189" t="s">
        <v>1126</v>
      </c>
      <c r="C189" t="s">
        <v>1132</v>
      </c>
      <c r="D189" t="s">
        <v>1133</v>
      </c>
    </row>
    <row r="190" spans="1:4">
      <c r="A190" s="1065">
        <v>189</v>
      </c>
      <c r="B190" t="s">
        <v>1126</v>
      </c>
      <c r="C190" t="s">
        <v>1134</v>
      </c>
      <c r="D190" t="s">
        <v>1135</v>
      </c>
    </row>
    <row r="191" spans="1:4">
      <c r="A191" s="1065">
        <v>190</v>
      </c>
      <c r="B191" t="s">
        <v>1126</v>
      </c>
      <c r="C191" t="s">
        <v>1136</v>
      </c>
      <c r="D191" t="s">
        <v>1137</v>
      </c>
    </row>
    <row r="192" spans="1:4">
      <c r="A192" s="1065">
        <v>191</v>
      </c>
      <c r="B192" t="s">
        <v>1126</v>
      </c>
      <c r="C192" t="s">
        <v>1138</v>
      </c>
      <c r="D192" t="s">
        <v>1139</v>
      </c>
    </row>
    <row r="193" spans="1:4">
      <c r="A193" s="1065">
        <v>192</v>
      </c>
      <c r="B193" t="s">
        <v>1126</v>
      </c>
      <c r="C193" t="s">
        <v>1140</v>
      </c>
      <c r="D193" t="s">
        <v>1141</v>
      </c>
    </row>
    <row r="194" spans="1:4">
      <c r="A194" s="1065">
        <v>193</v>
      </c>
      <c r="B194" t="s">
        <v>1126</v>
      </c>
      <c r="C194" t="s">
        <v>1142</v>
      </c>
      <c r="D194" t="s">
        <v>1143</v>
      </c>
    </row>
    <row r="195" spans="1:4">
      <c r="A195" s="1065">
        <v>194</v>
      </c>
      <c r="B195" t="s">
        <v>1144</v>
      </c>
      <c r="C195" t="s">
        <v>1144</v>
      </c>
      <c r="D195" t="s">
        <v>1145</v>
      </c>
    </row>
    <row r="196" spans="1:4">
      <c r="A196" s="1065">
        <v>195</v>
      </c>
      <c r="B196" t="s">
        <v>1144</v>
      </c>
      <c r="C196" t="s">
        <v>1146</v>
      </c>
      <c r="D196" t="s">
        <v>1147</v>
      </c>
    </row>
    <row r="197" spans="1:4">
      <c r="A197" s="1065">
        <v>196</v>
      </c>
      <c r="B197" t="s">
        <v>1144</v>
      </c>
      <c r="C197" t="s">
        <v>1148</v>
      </c>
      <c r="D197" t="s">
        <v>1149</v>
      </c>
    </row>
    <row r="198" spans="1:4">
      <c r="A198" s="1065">
        <v>197</v>
      </c>
      <c r="B198" t="s">
        <v>1144</v>
      </c>
      <c r="C198" t="s">
        <v>1150</v>
      </c>
      <c r="D198" t="s">
        <v>1151</v>
      </c>
    </row>
    <row r="199" spans="1:4">
      <c r="A199" s="1065">
        <v>198</v>
      </c>
      <c r="B199" t="s">
        <v>1144</v>
      </c>
      <c r="C199" t="s">
        <v>1152</v>
      </c>
      <c r="D199" t="s">
        <v>1153</v>
      </c>
    </row>
    <row r="200" spans="1:4">
      <c r="A200" s="1065">
        <v>199</v>
      </c>
      <c r="B200" t="s">
        <v>1144</v>
      </c>
      <c r="C200" t="s">
        <v>1154</v>
      </c>
      <c r="D200" t="s">
        <v>1155</v>
      </c>
    </row>
    <row r="201" spans="1:4">
      <c r="A201" s="1065">
        <v>200</v>
      </c>
      <c r="B201" t="s">
        <v>1144</v>
      </c>
      <c r="C201" t="s">
        <v>1156</v>
      </c>
      <c r="D201" t="s">
        <v>1157</v>
      </c>
    </row>
    <row r="202" spans="1:4">
      <c r="A202" s="1065">
        <v>201</v>
      </c>
      <c r="B202" t="s">
        <v>1144</v>
      </c>
      <c r="C202" t="s">
        <v>1158</v>
      </c>
      <c r="D202" t="s">
        <v>1159</v>
      </c>
    </row>
    <row r="203" spans="1:4">
      <c r="A203" s="1065">
        <v>202</v>
      </c>
      <c r="B203" t="s">
        <v>1144</v>
      </c>
      <c r="C203" t="s">
        <v>1160</v>
      </c>
      <c r="D203" t="s">
        <v>1161</v>
      </c>
    </row>
    <row r="204" spans="1:4">
      <c r="A204" s="1065">
        <v>203</v>
      </c>
      <c r="B204" t="s">
        <v>1144</v>
      </c>
      <c r="C204" t="s">
        <v>1162</v>
      </c>
      <c r="D204" t="s">
        <v>1163</v>
      </c>
    </row>
    <row r="205" spans="1:4">
      <c r="A205" s="1065">
        <v>204</v>
      </c>
      <c r="B205" t="s">
        <v>1144</v>
      </c>
      <c r="C205" t="s">
        <v>1164</v>
      </c>
      <c r="D205" t="s">
        <v>1165</v>
      </c>
    </row>
    <row r="206" spans="1:4">
      <c r="A206" s="1065">
        <v>205</v>
      </c>
      <c r="B206" t="s">
        <v>1144</v>
      </c>
      <c r="C206" t="s">
        <v>1166</v>
      </c>
      <c r="D206" t="s">
        <v>1167</v>
      </c>
    </row>
    <row r="207" spans="1:4">
      <c r="A207" s="1065">
        <v>206</v>
      </c>
      <c r="B207" t="s">
        <v>1144</v>
      </c>
      <c r="C207" t="s">
        <v>1168</v>
      </c>
      <c r="D207" t="s">
        <v>1169</v>
      </c>
    </row>
    <row r="208" spans="1:4">
      <c r="A208" s="1065">
        <v>207</v>
      </c>
      <c r="B208" t="s">
        <v>1144</v>
      </c>
      <c r="C208" t="s">
        <v>1170</v>
      </c>
      <c r="D208" t="s">
        <v>1171</v>
      </c>
    </row>
    <row r="209" spans="1:4">
      <c r="A209" s="1065">
        <v>208</v>
      </c>
      <c r="B209" t="s">
        <v>1144</v>
      </c>
      <c r="C209" t="s">
        <v>1172</v>
      </c>
      <c r="D209" t="s">
        <v>1173</v>
      </c>
    </row>
    <row r="210" spans="1:4">
      <c r="A210" s="1065">
        <v>209</v>
      </c>
      <c r="B210" t="s">
        <v>1144</v>
      </c>
      <c r="C210" t="s">
        <v>1174</v>
      </c>
      <c r="D210" t="s">
        <v>1175</v>
      </c>
    </row>
    <row r="211" spans="1:4">
      <c r="A211" s="1065">
        <v>210</v>
      </c>
      <c r="B211" t="s">
        <v>1176</v>
      </c>
      <c r="C211" t="s">
        <v>1176</v>
      </c>
      <c r="D211" t="s">
        <v>1177</v>
      </c>
    </row>
    <row r="212" spans="1:4">
      <c r="A212" s="1065">
        <v>211</v>
      </c>
      <c r="B212" t="s">
        <v>1176</v>
      </c>
      <c r="C212" t="s">
        <v>1178</v>
      </c>
      <c r="D212" t="s">
        <v>1179</v>
      </c>
    </row>
    <row r="213" spans="1:4">
      <c r="A213" s="1065">
        <v>212</v>
      </c>
      <c r="B213" t="s">
        <v>1176</v>
      </c>
      <c r="C213" t="s">
        <v>1180</v>
      </c>
      <c r="D213" t="s">
        <v>1181</v>
      </c>
    </row>
    <row r="214" spans="1:4">
      <c r="A214" s="1065">
        <v>213</v>
      </c>
      <c r="B214" t="s">
        <v>1176</v>
      </c>
      <c r="C214" t="s">
        <v>1182</v>
      </c>
      <c r="D214" t="s">
        <v>1183</v>
      </c>
    </row>
    <row r="215" spans="1:4">
      <c r="A215" s="1065">
        <v>214</v>
      </c>
      <c r="B215" t="s">
        <v>1176</v>
      </c>
      <c r="C215" t="s">
        <v>1184</v>
      </c>
      <c r="D215" t="s">
        <v>1185</v>
      </c>
    </row>
    <row r="216" spans="1:4">
      <c r="A216" s="1065">
        <v>215</v>
      </c>
      <c r="B216" t="s">
        <v>1176</v>
      </c>
      <c r="C216" t="s">
        <v>1186</v>
      </c>
      <c r="D216" t="s">
        <v>1187</v>
      </c>
    </row>
    <row r="217" spans="1:4">
      <c r="A217" s="1065">
        <v>216</v>
      </c>
      <c r="B217" t="s">
        <v>1176</v>
      </c>
      <c r="C217" t="s">
        <v>1188</v>
      </c>
      <c r="D217" t="s">
        <v>1189</v>
      </c>
    </row>
    <row r="218" spans="1:4">
      <c r="A218" s="1065">
        <v>217</v>
      </c>
      <c r="B218" t="s">
        <v>1176</v>
      </c>
      <c r="C218" t="s">
        <v>1190</v>
      </c>
      <c r="D218" t="s">
        <v>1191</v>
      </c>
    </row>
    <row r="219" spans="1:4">
      <c r="A219" s="1065">
        <v>218</v>
      </c>
      <c r="B219" t="s">
        <v>1192</v>
      </c>
      <c r="C219" t="s">
        <v>1192</v>
      </c>
      <c r="D219" t="s">
        <v>1193</v>
      </c>
    </row>
    <row r="220" spans="1:4">
      <c r="A220" s="1065">
        <v>219</v>
      </c>
      <c r="B220" t="s">
        <v>1192</v>
      </c>
      <c r="C220" t="s">
        <v>1194</v>
      </c>
      <c r="D220" t="s">
        <v>1195</v>
      </c>
    </row>
    <row r="221" spans="1:4">
      <c r="A221" s="1065">
        <v>220</v>
      </c>
      <c r="B221" t="s">
        <v>1192</v>
      </c>
      <c r="C221" t="s">
        <v>1196</v>
      </c>
      <c r="D221" t="s">
        <v>1197</v>
      </c>
    </row>
    <row r="222" spans="1:4">
      <c r="A222" s="1065">
        <v>221</v>
      </c>
      <c r="B222" t="s">
        <v>1192</v>
      </c>
      <c r="C222" t="s">
        <v>1198</v>
      </c>
      <c r="D222" t="s">
        <v>1199</v>
      </c>
    </row>
    <row r="223" spans="1:4">
      <c r="A223" s="1065">
        <v>222</v>
      </c>
      <c r="B223" t="s">
        <v>1192</v>
      </c>
      <c r="C223" t="s">
        <v>1200</v>
      </c>
      <c r="D223" t="s">
        <v>1201</v>
      </c>
    </row>
    <row r="224" spans="1:4">
      <c r="A224" s="1065">
        <v>223</v>
      </c>
      <c r="B224" t="s">
        <v>1192</v>
      </c>
      <c r="C224" t="s">
        <v>1202</v>
      </c>
      <c r="D224" t="s">
        <v>1203</v>
      </c>
    </row>
    <row r="225" spans="1:4">
      <c r="A225" s="1065">
        <v>224</v>
      </c>
      <c r="B225" t="s">
        <v>1192</v>
      </c>
      <c r="C225" t="s">
        <v>1204</v>
      </c>
      <c r="D225" t="s">
        <v>1205</v>
      </c>
    </row>
    <row r="226" spans="1:4">
      <c r="A226" s="1065">
        <v>225</v>
      </c>
      <c r="B226" t="s">
        <v>1192</v>
      </c>
      <c r="C226" t="s">
        <v>1206</v>
      </c>
      <c r="D226" t="s">
        <v>1207</v>
      </c>
    </row>
    <row r="227" spans="1:4">
      <c r="A227" s="1065">
        <v>226</v>
      </c>
      <c r="B227" t="s">
        <v>1192</v>
      </c>
      <c r="C227" t="s">
        <v>1208</v>
      </c>
      <c r="D227" t="s">
        <v>1209</v>
      </c>
    </row>
    <row r="228" spans="1:4">
      <c r="A228" s="1065">
        <v>227</v>
      </c>
      <c r="B228" t="s">
        <v>1192</v>
      </c>
      <c r="C228" t="s">
        <v>1210</v>
      </c>
      <c r="D228" t="s">
        <v>1211</v>
      </c>
    </row>
    <row r="229" spans="1:4">
      <c r="A229" s="1065">
        <v>228</v>
      </c>
      <c r="B229" t="s">
        <v>1192</v>
      </c>
      <c r="C229" t="s">
        <v>1212</v>
      </c>
      <c r="D229" t="s">
        <v>1213</v>
      </c>
    </row>
    <row r="230" spans="1:4">
      <c r="A230" s="1065">
        <v>229</v>
      </c>
      <c r="B230" t="s">
        <v>1192</v>
      </c>
      <c r="C230" t="s">
        <v>1214</v>
      </c>
      <c r="D230" t="s">
        <v>1215</v>
      </c>
    </row>
    <row r="231" spans="1:4">
      <c r="A231" s="1065">
        <v>230</v>
      </c>
      <c r="B231" t="s">
        <v>1192</v>
      </c>
      <c r="C231" t="s">
        <v>1216</v>
      </c>
      <c r="D231" t="s">
        <v>1217</v>
      </c>
    </row>
    <row r="232" spans="1:4">
      <c r="A232" s="1065">
        <v>231</v>
      </c>
      <c r="B232" t="s">
        <v>1192</v>
      </c>
      <c r="C232" t="s">
        <v>1218</v>
      </c>
      <c r="D232" t="s">
        <v>1219</v>
      </c>
    </row>
    <row r="233" spans="1:4">
      <c r="A233" s="1065">
        <v>232</v>
      </c>
      <c r="B233" t="s">
        <v>1192</v>
      </c>
      <c r="C233" t="s">
        <v>1220</v>
      </c>
      <c r="D233" t="s">
        <v>1221</v>
      </c>
    </row>
    <row r="234" spans="1:4">
      <c r="A234" s="1065">
        <v>233</v>
      </c>
      <c r="B234" t="s">
        <v>1192</v>
      </c>
      <c r="C234" t="s">
        <v>1222</v>
      </c>
      <c r="D234" t="s">
        <v>1223</v>
      </c>
    </row>
    <row r="235" spans="1:4">
      <c r="A235" s="1065">
        <v>234</v>
      </c>
      <c r="B235" t="s">
        <v>1192</v>
      </c>
      <c r="C235" t="s">
        <v>1224</v>
      </c>
      <c r="D235" t="s">
        <v>1225</v>
      </c>
    </row>
    <row r="236" spans="1:4">
      <c r="A236" s="1065">
        <v>235</v>
      </c>
      <c r="B236" t="s">
        <v>1192</v>
      </c>
      <c r="C236" t="s">
        <v>983</v>
      </c>
      <c r="D236" t="s">
        <v>1226</v>
      </c>
    </row>
    <row r="237" spans="1:4">
      <c r="A237" s="1065">
        <v>236</v>
      </c>
      <c r="B237" t="s">
        <v>1227</v>
      </c>
      <c r="C237" t="s">
        <v>1227</v>
      </c>
      <c r="D237" t="s">
        <v>1228</v>
      </c>
    </row>
    <row r="238" spans="1:4">
      <c r="A238" s="1065">
        <v>237</v>
      </c>
      <c r="B238" t="s">
        <v>1227</v>
      </c>
      <c r="C238" t="s">
        <v>813</v>
      </c>
      <c r="D238" t="s">
        <v>1229</v>
      </c>
    </row>
    <row r="239" spans="1:4">
      <c r="A239" s="1065">
        <v>238</v>
      </c>
      <c r="B239" t="s">
        <v>1227</v>
      </c>
      <c r="C239" t="s">
        <v>1230</v>
      </c>
      <c r="D239" t="s">
        <v>1231</v>
      </c>
    </row>
    <row r="240" spans="1:4">
      <c r="A240" s="1065">
        <v>239</v>
      </c>
      <c r="B240" t="s">
        <v>1227</v>
      </c>
      <c r="C240" t="s">
        <v>1232</v>
      </c>
      <c r="D240" t="s">
        <v>1233</v>
      </c>
    </row>
    <row r="241" spans="1:4">
      <c r="A241" s="1065">
        <v>240</v>
      </c>
      <c r="B241" t="s">
        <v>1227</v>
      </c>
      <c r="C241" t="s">
        <v>779</v>
      </c>
      <c r="D241" t="s">
        <v>1234</v>
      </c>
    </row>
    <row r="242" spans="1:4">
      <c r="A242" s="1065">
        <v>241</v>
      </c>
      <c r="B242" t="s">
        <v>1227</v>
      </c>
      <c r="C242" t="s">
        <v>1235</v>
      </c>
      <c r="D242" t="s">
        <v>1236</v>
      </c>
    </row>
    <row r="243" spans="1:4">
      <c r="A243" s="1065">
        <v>242</v>
      </c>
      <c r="B243" t="s">
        <v>1227</v>
      </c>
      <c r="C243" t="s">
        <v>1237</v>
      </c>
      <c r="D243" t="s">
        <v>1238</v>
      </c>
    </row>
    <row r="244" spans="1:4">
      <c r="A244" s="1065">
        <v>243</v>
      </c>
      <c r="B244" t="s">
        <v>1227</v>
      </c>
      <c r="C244" t="s">
        <v>1239</v>
      </c>
      <c r="D244" t="s">
        <v>1240</v>
      </c>
    </row>
    <row r="245" spans="1:4">
      <c r="A245" s="1065">
        <v>244</v>
      </c>
      <c r="B245" t="s">
        <v>1227</v>
      </c>
      <c r="C245" t="s">
        <v>1241</v>
      </c>
      <c r="D245" t="s">
        <v>1242</v>
      </c>
    </row>
    <row r="246" spans="1:4">
      <c r="A246" s="1065">
        <v>245</v>
      </c>
      <c r="B246" t="s">
        <v>1227</v>
      </c>
      <c r="C246" t="s">
        <v>1243</v>
      </c>
      <c r="D246" t="s">
        <v>1244</v>
      </c>
    </row>
    <row r="247" spans="1:4">
      <c r="A247" s="1065">
        <v>246</v>
      </c>
      <c r="B247" t="s">
        <v>1227</v>
      </c>
      <c r="C247" t="s">
        <v>1245</v>
      </c>
      <c r="D247" t="s">
        <v>1246</v>
      </c>
    </row>
    <row r="248" spans="1:4">
      <c r="A248" s="1065">
        <v>247</v>
      </c>
      <c r="B248" t="s">
        <v>1227</v>
      </c>
      <c r="C248" t="s">
        <v>1247</v>
      </c>
      <c r="D248" t="s">
        <v>1248</v>
      </c>
    </row>
    <row r="249" spans="1:4">
      <c r="A249" s="1065">
        <v>248</v>
      </c>
      <c r="B249" t="s">
        <v>1227</v>
      </c>
      <c r="C249" t="s">
        <v>1249</v>
      </c>
      <c r="D249" t="s">
        <v>1250</v>
      </c>
    </row>
    <row r="250" spans="1:4">
      <c r="A250" s="1065">
        <v>249</v>
      </c>
      <c r="B250" t="s">
        <v>1227</v>
      </c>
      <c r="C250" t="s">
        <v>1251</v>
      </c>
      <c r="D250" t="s">
        <v>1252</v>
      </c>
    </row>
    <row r="251" spans="1:4">
      <c r="A251" s="1065">
        <v>250</v>
      </c>
      <c r="B251" t="s">
        <v>1227</v>
      </c>
      <c r="C251" t="s">
        <v>1253</v>
      </c>
      <c r="D251" t="s">
        <v>1254</v>
      </c>
    </row>
    <row r="252" spans="1:4">
      <c r="A252" s="1065">
        <v>251</v>
      </c>
      <c r="B252" t="s">
        <v>1227</v>
      </c>
      <c r="C252" t="s">
        <v>1255</v>
      </c>
      <c r="D252" t="s">
        <v>1256</v>
      </c>
    </row>
    <row r="253" spans="1:4">
      <c r="A253" s="1065">
        <v>252</v>
      </c>
      <c r="B253" t="s">
        <v>1227</v>
      </c>
      <c r="C253" t="s">
        <v>1257</v>
      </c>
      <c r="D253" t="s">
        <v>1258</v>
      </c>
    </row>
    <row r="254" spans="1:4">
      <c r="A254" s="1065">
        <v>253</v>
      </c>
      <c r="B254" t="s">
        <v>1227</v>
      </c>
      <c r="C254" t="s">
        <v>1259</v>
      </c>
      <c r="D254" t="s">
        <v>1260</v>
      </c>
    </row>
    <row r="255" spans="1:4">
      <c r="A255" s="1065">
        <v>254</v>
      </c>
      <c r="B255" t="s">
        <v>1227</v>
      </c>
      <c r="C255" t="s">
        <v>1261</v>
      </c>
      <c r="D255" t="s">
        <v>1262</v>
      </c>
    </row>
    <row r="256" spans="1:4">
      <c r="A256" s="1065">
        <v>255</v>
      </c>
      <c r="B256" t="s">
        <v>1227</v>
      </c>
      <c r="C256" t="s">
        <v>1263</v>
      </c>
      <c r="D256" t="s">
        <v>1264</v>
      </c>
    </row>
    <row r="257" spans="1:4">
      <c r="A257" s="1065">
        <v>256</v>
      </c>
      <c r="B257" t="s">
        <v>1227</v>
      </c>
      <c r="C257" t="s">
        <v>1265</v>
      </c>
      <c r="D257" t="s">
        <v>1266</v>
      </c>
    </row>
    <row r="258" spans="1:4">
      <c r="A258" s="1065">
        <v>257</v>
      </c>
      <c r="B258" t="s">
        <v>1227</v>
      </c>
      <c r="C258" t="s">
        <v>1267</v>
      </c>
      <c r="D258" t="s">
        <v>1268</v>
      </c>
    </row>
    <row r="259" spans="1:4">
      <c r="A259" s="1065">
        <v>258</v>
      </c>
      <c r="B259" t="s">
        <v>1227</v>
      </c>
      <c r="C259" t="s">
        <v>1269</v>
      </c>
      <c r="D259" t="s">
        <v>1270</v>
      </c>
    </row>
    <row r="260" spans="1:4">
      <c r="A260" s="1065">
        <v>259</v>
      </c>
      <c r="B260" t="s">
        <v>1227</v>
      </c>
      <c r="C260" t="s">
        <v>1271</v>
      </c>
      <c r="D260" t="s">
        <v>1272</v>
      </c>
    </row>
    <row r="261" spans="1:4">
      <c r="A261" s="1065">
        <v>260</v>
      </c>
      <c r="B261" t="s">
        <v>1227</v>
      </c>
      <c r="C261" t="s">
        <v>1273</v>
      </c>
      <c r="D261" t="s">
        <v>1274</v>
      </c>
    </row>
    <row r="262" spans="1:4">
      <c r="A262" s="1065">
        <v>261</v>
      </c>
      <c r="B262" t="s">
        <v>1275</v>
      </c>
      <c r="C262" t="s">
        <v>1275</v>
      </c>
      <c r="D262" t="s">
        <v>1276</v>
      </c>
    </row>
    <row r="263" spans="1:4">
      <c r="A263" s="1065">
        <v>262</v>
      </c>
      <c r="B263" t="s">
        <v>1275</v>
      </c>
      <c r="C263" t="s">
        <v>1277</v>
      </c>
      <c r="D263" t="s">
        <v>1278</v>
      </c>
    </row>
    <row r="264" spans="1:4">
      <c r="A264" s="1065">
        <v>263</v>
      </c>
      <c r="B264" t="s">
        <v>1275</v>
      </c>
      <c r="C264" t="s">
        <v>1279</v>
      </c>
      <c r="D264" t="s">
        <v>1280</v>
      </c>
    </row>
    <row r="265" spans="1:4">
      <c r="A265" s="1065">
        <v>264</v>
      </c>
      <c r="B265" t="s">
        <v>1275</v>
      </c>
      <c r="C265" t="s">
        <v>1281</v>
      </c>
      <c r="D265" t="s">
        <v>1282</v>
      </c>
    </row>
    <row r="266" spans="1:4">
      <c r="A266" s="1065">
        <v>265</v>
      </c>
      <c r="B266" t="s">
        <v>1275</v>
      </c>
      <c r="C266" t="s">
        <v>1283</v>
      </c>
      <c r="D266" t="s">
        <v>1284</v>
      </c>
    </row>
    <row r="267" spans="1:4">
      <c r="A267" s="1065">
        <v>266</v>
      </c>
      <c r="B267" t="s">
        <v>1275</v>
      </c>
      <c r="C267" t="s">
        <v>1285</v>
      </c>
      <c r="D267" t="s">
        <v>1286</v>
      </c>
    </row>
    <row r="268" spans="1:4">
      <c r="A268" s="1065">
        <v>267</v>
      </c>
      <c r="B268" t="s">
        <v>1275</v>
      </c>
      <c r="C268" t="s">
        <v>1287</v>
      </c>
      <c r="D268" t="s">
        <v>1288</v>
      </c>
    </row>
    <row r="269" spans="1:4">
      <c r="A269" s="1065">
        <v>268</v>
      </c>
      <c r="B269" t="s">
        <v>1275</v>
      </c>
      <c r="C269" t="s">
        <v>1289</v>
      </c>
      <c r="D269" t="s">
        <v>1290</v>
      </c>
    </row>
    <row r="270" spans="1:4">
      <c r="A270" s="1065">
        <v>269</v>
      </c>
      <c r="B270" t="s">
        <v>1275</v>
      </c>
      <c r="C270" t="s">
        <v>1291</v>
      </c>
      <c r="D270" t="s">
        <v>1292</v>
      </c>
    </row>
    <row r="271" spans="1:4">
      <c r="A271" s="1065">
        <v>270</v>
      </c>
      <c r="B271" t="s">
        <v>1275</v>
      </c>
      <c r="C271" t="s">
        <v>1293</v>
      </c>
      <c r="D271" t="s">
        <v>1294</v>
      </c>
    </row>
    <row r="272" spans="1:4">
      <c r="A272" s="1065">
        <v>271</v>
      </c>
      <c r="B272" t="s">
        <v>1275</v>
      </c>
      <c r="C272" t="s">
        <v>1295</v>
      </c>
      <c r="D272" t="s">
        <v>1296</v>
      </c>
    </row>
    <row r="273" spans="1:4">
      <c r="A273" s="1065">
        <v>272</v>
      </c>
      <c r="B273" t="s">
        <v>1275</v>
      </c>
      <c r="C273" t="s">
        <v>1297</v>
      </c>
      <c r="D273" t="s">
        <v>1298</v>
      </c>
    </row>
    <row r="274" spans="1:4">
      <c r="A274" s="1065">
        <v>273</v>
      </c>
      <c r="B274" t="s">
        <v>1275</v>
      </c>
      <c r="C274" t="s">
        <v>1299</v>
      </c>
      <c r="D274" t="s">
        <v>1300</v>
      </c>
    </row>
    <row r="275" spans="1:4">
      <c r="A275" s="1065">
        <v>274</v>
      </c>
      <c r="B275" t="s">
        <v>1275</v>
      </c>
      <c r="C275" t="s">
        <v>1301</v>
      </c>
      <c r="D275" t="s">
        <v>1302</v>
      </c>
    </row>
    <row r="276" spans="1:4">
      <c r="A276" s="1065">
        <v>275</v>
      </c>
      <c r="B276" t="s">
        <v>1275</v>
      </c>
      <c r="C276" t="s">
        <v>1303</v>
      </c>
      <c r="D276" t="s">
        <v>1304</v>
      </c>
    </row>
    <row r="277" spans="1:4">
      <c r="A277" s="1065">
        <v>276</v>
      </c>
      <c r="B277" t="s">
        <v>1275</v>
      </c>
      <c r="C277" t="s">
        <v>1305</v>
      </c>
      <c r="D277" t="s">
        <v>1306</v>
      </c>
    </row>
    <row r="278" spans="1:4">
      <c r="A278" s="1065">
        <v>277</v>
      </c>
      <c r="B278" t="s">
        <v>1307</v>
      </c>
      <c r="C278" t="s">
        <v>1307</v>
      </c>
      <c r="D278" t="s">
        <v>1308</v>
      </c>
    </row>
    <row r="279" spans="1:4">
      <c r="A279" s="1065">
        <v>278</v>
      </c>
      <c r="B279" t="s">
        <v>1307</v>
      </c>
      <c r="C279" t="s">
        <v>1309</v>
      </c>
      <c r="D279" t="s">
        <v>1310</v>
      </c>
    </row>
    <row r="280" spans="1:4">
      <c r="A280" s="1065">
        <v>279</v>
      </c>
      <c r="B280" t="s">
        <v>1307</v>
      </c>
      <c r="C280" t="s">
        <v>1311</v>
      </c>
      <c r="D280" t="s">
        <v>1312</v>
      </c>
    </row>
    <row r="281" spans="1:4">
      <c r="A281" s="1065">
        <v>280</v>
      </c>
      <c r="B281" t="s">
        <v>1307</v>
      </c>
      <c r="C281" t="s">
        <v>1216</v>
      </c>
      <c r="D281" t="s">
        <v>1313</v>
      </c>
    </row>
    <row r="282" spans="1:4">
      <c r="A282" s="1065">
        <v>281</v>
      </c>
      <c r="B282" t="s">
        <v>1307</v>
      </c>
      <c r="C282" t="s">
        <v>1314</v>
      </c>
      <c r="D282" t="s">
        <v>1315</v>
      </c>
    </row>
    <row r="283" spans="1:4">
      <c r="A283" s="1065">
        <v>282</v>
      </c>
      <c r="B283" t="s">
        <v>1307</v>
      </c>
      <c r="C283" t="s">
        <v>1316</v>
      </c>
      <c r="D283" t="s">
        <v>1317</v>
      </c>
    </row>
    <row r="284" spans="1:4">
      <c r="A284" s="1065">
        <v>283</v>
      </c>
      <c r="B284" t="s">
        <v>1307</v>
      </c>
      <c r="C284" t="s">
        <v>1318</v>
      </c>
      <c r="D284" t="s">
        <v>1319</v>
      </c>
    </row>
    <row r="285" spans="1:4">
      <c r="A285" s="1065">
        <v>284</v>
      </c>
      <c r="B285" t="s">
        <v>1307</v>
      </c>
      <c r="C285" t="s">
        <v>1320</v>
      </c>
      <c r="D285" t="s">
        <v>1321</v>
      </c>
    </row>
    <row r="286" spans="1:4">
      <c r="A286" s="1065">
        <v>285</v>
      </c>
      <c r="B286" t="s">
        <v>1307</v>
      </c>
      <c r="C286" t="s">
        <v>1322</v>
      </c>
      <c r="D286" t="s">
        <v>1323</v>
      </c>
    </row>
    <row r="287" spans="1:4">
      <c r="A287" s="1065">
        <v>286</v>
      </c>
      <c r="B287" t="s">
        <v>1307</v>
      </c>
      <c r="C287" t="s">
        <v>1324</v>
      </c>
      <c r="D287" t="s">
        <v>1325</v>
      </c>
    </row>
    <row r="288" spans="1:4">
      <c r="A288" s="1065">
        <v>287</v>
      </c>
      <c r="B288" t="s">
        <v>1307</v>
      </c>
      <c r="C288" t="s">
        <v>1326</v>
      </c>
      <c r="D288" t="s">
        <v>1327</v>
      </c>
    </row>
    <row r="289" spans="1:4">
      <c r="A289" s="1065">
        <v>288</v>
      </c>
      <c r="B289" t="s">
        <v>1307</v>
      </c>
      <c r="C289" t="s">
        <v>1328</v>
      </c>
      <c r="D289" t="s">
        <v>1329</v>
      </c>
    </row>
    <row r="290" spans="1:4">
      <c r="A290" s="1065">
        <v>289</v>
      </c>
      <c r="B290" t="s">
        <v>1330</v>
      </c>
      <c r="C290" t="s">
        <v>1330</v>
      </c>
      <c r="D290" t="s">
        <v>1331</v>
      </c>
    </row>
    <row r="291" spans="1:4">
      <c r="A291" s="1065">
        <v>290</v>
      </c>
      <c r="B291" t="s">
        <v>1330</v>
      </c>
      <c r="C291" t="s">
        <v>1332</v>
      </c>
      <c r="D291" t="s">
        <v>1333</v>
      </c>
    </row>
    <row r="292" spans="1:4">
      <c r="A292" s="1065">
        <v>291</v>
      </c>
      <c r="B292" t="s">
        <v>1330</v>
      </c>
      <c r="C292" t="s">
        <v>1334</v>
      </c>
      <c r="D292" t="s">
        <v>1335</v>
      </c>
    </row>
    <row r="293" spans="1:4">
      <c r="A293" s="1065">
        <v>292</v>
      </c>
      <c r="B293" t="s">
        <v>1330</v>
      </c>
      <c r="C293" t="s">
        <v>1336</v>
      </c>
      <c r="D293" t="s">
        <v>1337</v>
      </c>
    </row>
    <row r="294" spans="1:4">
      <c r="A294" s="1065">
        <v>293</v>
      </c>
      <c r="B294" t="s">
        <v>1330</v>
      </c>
      <c r="C294" t="s">
        <v>1338</v>
      </c>
      <c r="D294" t="s">
        <v>1339</v>
      </c>
    </row>
    <row r="295" spans="1:4">
      <c r="A295" s="1065">
        <v>294</v>
      </c>
      <c r="B295" t="s">
        <v>1330</v>
      </c>
      <c r="C295" t="s">
        <v>1340</v>
      </c>
      <c r="D295" t="s">
        <v>1341</v>
      </c>
    </row>
    <row r="296" spans="1:4">
      <c r="A296" s="1065">
        <v>295</v>
      </c>
      <c r="B296" t="s">
        <v>1330</v>
      </c>
      <c r="C296" t="s">
        <v>1342</v>
      </c>
      <c r="D296" t="s">
        <v>1343</v>
      </c>
    </row>
    <row r="297" spans="1:4">
      <c r="A297" s="1065">
        <v>296</v>
      </c>
      <c r="B297" t="s">
        <v>1330</v>
      </c>
      <c r="C297" t="s">
        <v>1344</v>
      </c>
      <c r="D297" t="s">
        <v>1345</v>
      </c>
    </row>
    <row r="298" spans="1:4">
      <c r="A298" s="1065">
        <v>297</v>
      </c>
      <c r="B298" t="s">
        <v>1330</v>
      </c>
      <c r="C298" t="s">
        <v>1346</v>
      </c>
      <c r="D298" t="s">
        <v>1347</v>
      </c>
    </row>
    <row r="299" spans="1:4">
      <c r="A299" s="1065">
        <v>298</v>
      </c>
      <c r="B299" t="s">
        <v>1330</v>
      </c>
      <c r="C299" t="s">
        <v>1348</v>
      </c>
      <c r="D299" t="s">
        <v>1349</v>
      </c>
    </row>
    <row r="300" spans="1:4">
      <c r="A300" s="1065">
        <v>299</v>
      </c>
      <c r="B300" t="s">
        <v>1330</v>
      </c>
      <c r="C300" t="s">
        <v>1350</v>
      </c>
      <c r="D300" t="s">
        <v>1351</v>
      </c>
    </row>
    <row r="301" spans="1:4">
      <c r="A301" s="1065">
        <v>300</v>
      </c>
      <c r="B301" t="s">
        <v>1330</v>
      </c>
      <c r="C301" t="s">
        <v>1352</v>
      </c>
      <c r="D301" t="s">
        <v>1353</v>
      </c>
    </row>
    <row r="302" spans="1:4">
      <c r="A302" s="1065">
        <v>301</v>
      </c>
      <c r="B302" t="s">
        <v>1354</v>
      </c>
      <c r="C302" t="s">
        <v>1354</v>
      </c>
      <c r="D302" t="s">
        <v>1355</v>
      </c>
    </row>
    <row r="303" spans="1:4">
      <c r="A303" s="1065">
        <v>302</v>
      </c>
      <c r="B303" t="s">
        <v>1354</v>
      </c>
      <c r="C303" t="s">
        <v>1356</v>
      </c>
      <c r="D303" t="s">
        <v>1357</v>
      </c>
    </row>
    <row r="304" spans="1:4">
      <c r="A304" s="1065">
        <v>303</v>
      </c>
      <c r="B304" t="s">
        <v>1354</v>
      </c>
      <c r="C304" t="s">
        <v>779</v>
      </c>
      <c r="D304" t="s">
        <v>1358</v>
      </c>
    </row>
    <row r="305" spans="1:4">
      <c r="A305" s="1065">
        <v>304</v>
      </c>
      <c r="B305" t="s">
        <v>1354</v>
      </c>
      <c r="C305" t="s">
        <v>1359</v>
      </c>
      <c r="D305" t="s">
        <v>1360</v>
      </c>
    </row>
    <row r="306" spans="1:4">
      <c r="A306" s="1065">
        <v>305</v>
      </c>
      <c r="B306" t="s">
        <v>1354</v>
      </c>
      <c r="C306" t="s">
        <v>1361</v>
      </c>
      <c r="D306" t="s">
        <v>1362</v>
      </c>
    </row>
    <row r="307" spans="1:4">
      <c r="A307" s="1065">
        <v>306</v>
      </c>
      <c r="B307" t="s">
        <v>1354</v>
      </c>
      <c r="C307" t="s">
        <v>1363</v>
      </c>
      <c r="D307" t="s">
        <v>1364</v>
      </c>
    </row>
    <row r="308" spans="1:4">
      <c r="A308" s="1065">
        <v>307</v>
      </c>
      <c r="B308" t="s">
        <v>1354</v>
      </c>
      <c r="C308" t="s">
        <v>1365</v>
      </c>
      <c r="D308" t="s">
        <v>1366</v>
      </c>
    </row>
    <row r="309" spans="1:4">
      <c r="A309" s="1065">
        <v>308</v>
      </c>
      <c r="B309" t="s">
        <v>1354</v>
      </c>
      <c r="C309" t="s">
        <v>1367</v>
      </c>
      <c r="D309" t="s">
        <v>1368</v>
      </c>
    </row>
    <row r="310" spans="1:4">
      <c r="A310" s="1065">
        <v>309</v>
      </c>
      <c r="B310" t="s">
        <v>1354</v>
      </c>
      <c r="C310" t="s">
        <v>1369</v>
      </c>
      <c r="D310" t="s">
        <v>1370</v>
      </c>
    </row>
    <row r="311" spans="1:4">
      <c r="A311" s="1065">
        <v>310</v>
      </c>
      <c r="B311" t="s">
        <v>1354</v>
      </c>
      <c r="C311" t="s">
        <v>1371</v>
      </c>
      <c r="D311" t="s">
        <v>1372</v>
      </c>
    </row>
    <row r="312" spans="1:4">
      <c r="A312" s="1065">
        <v>311</v>
      </c>
      <c r="B312" t="s">
        <v>1354</v>
      </c>
      <c r="C312" t="s">
        <v>1373</v>
      </c>
      <c r="D312" t="s">
        <v>1374</v>
      </c>
    </row>
    <row r="313" spans="1:4">
      <c r="A313" s="1065">
        <v>312</v>
      </c>
      <c r="B313" t="s">
        <v>1375</v>
      </c>
      <c r="C313" t="s">
        <v>1375</v>
      </c>
      <c r="D313" t="s">
        <v>1376</v>
      </c>
    </row>
    <row r="314" spans="1:4">
      <c r="A314" s="1065">
        <v>313</v>
      </c>
      <c r="B314" t="s">
        <v>1375</v>
      </c>
      <c r="C314" t="s">
        <v>1377</v>
      </c>
      <c r="D314" t="s">
        <v>1378</v>
      </c>
    </row>
    <row r="315" spans="1:4">
      <c r="A315" s="1065">
        <v>314</v>
      </c>
      <c r="B315" t="s">
        <v>1375</v>
      </c>
      <c r="C315" t="s">
        <v>1379</v>
      </c>
      <c r="D315" t="s">
        <v>1380</v>
      </c>
    </row>
    <row r="316" spans="1:4">
      <c r="A316" s="1065">
        <v>315</v>
      </c>
      <c r="B316" t="s">
        <v>1375</v>
      </c>
      <c r="C316" t="s">
        <v>1381</v>
      </c>
      <c r="D316" t="s">
        <v>1382</v>
      </c>
    </row>
    <row r="317" spans="1:4">
      <c r="A317" s="1065">
        <v>316</v>
      </c>
      <c r="B317" t="s">
        <v>1375</v>
      </c>
      <c r="C317" t="s">
        <v>1383</v>
      </c>
      <c r="D317" t="s">
        <v>1384</v>
      </c>
    </row>
    <row r="318" spans="1:4">
      <c r="A318" s="1065">
        <v>317</v>
      </c>
      <c r="B318" t="s">
        <v>1375</v>
      </c>
      <c r="C318" t="s">
        <v>1385</v>
      </c>
      <c r="D318" t="s">
        <v>1386</v>
      </c>
    </row>
    <row r="319" spans="1:4">
      <c r="A319" s="1065">
        <v>318</v>
      </c>
      <c r="B319" t="s">
        <v>1375</v>
      </c>
      <c r="C319" t="s">
        <v>1387</v>
      </c>
      <c r="D319" t="s">
        <v>1388</v>
      </c>
    </row>
    <row r="320" spans="1:4">
      <c r="A320" s="1065">
        <v>319</v>
      </c>
      <c r="B320" t="s">
        <v>1375</v>
      </c>
      <c r="C320" t="s">
        <v>1389</v>
      </c>
      <c r="D320" t="s">
        <v>1390</v>
      </c>
    </row>
    <row r="321" spans="1:4">
      <c r="A321" s="1065">
        <v>320</v>
      </c>
      <c r="B321" t="s">
        <v>1375</v>
      </c>
      <c r="C321" t="s">
        <v>1391</v>
      </c>
      <c r="D321" t="s">
        <v>1392</v>
      </c>
    </row>
    <row r="322" spans="1:4">
      <c r="A322" s="1065">
        <v>321</v>
      </c>
      <c r="B322" t="s">
        <v>1375</v>
      </c>
      <c r="C322" t="s">
        <v>1393</v>
      </c>
      <c r="D322" t="s">
        <v>1394</v>
      </c>
    </row>
    <row r="323" spans="1:4">
      <c r="A323" s="1065">
        <v>322</v>
      </c>
      <c r="B323" t="s">
        <v>1375</v>
      </c>
      <c r="C323" t="s">
        <v>1395</v>
      </c>
      <c r="D323" t="s">
        <v>1396</v>
      </c>
    </row>
    <row r="324" spans="1:4">
      <c r="A324" s="1065">
        <v>323</v>
      </c>
      <c r="B324" t="s">
        <v>1375</v>
      </c>
      <c r="C324" t="s">
        <v>1397</v>
      </c>
      <c r="D324" t="s">
        <v>1398</v>
      </c>
    </row>
    <row r="325" spans="1:4">
      <c r="A325" s="1065">
        <v>324</v>
      </c>
      <c r="B325" t="s">
        <v>1375</v>
      </c>
      <c r="C325" t="s">
        <v>1399</v>
      </c>
      <c r="D325" t="s">
        <v>1400</v>
      </c>
    </row>
    <row r="326" spans="1:4">
      <c r="A326" s="1065">
        <v>325</v>
      </c>
      <c r="B326" t="s">
        <v>1401</v>
      </c>
      <c r="C326" t="s">
        <v>1401</v>
      </c>
      <c r="D326" t="s">
        <v>1402</v>
      </c>
    </row>
    <row r="327" spans="1:4">
      <c r="A327" s="1065">
        <v>326</v>
      </c>
      <c r="B327" t="s">
        <v>1403</v>
      </c>
      <c r="C327" t="s">
        <v>1403</v>
      </c>
      <c r="D327" t="s">
        <v>1404</v>
      </c>
    </row>
    <row r="328" spans="1:4">
      <c r="A328" s="1065">
        <v>327</v>
      </c>
      <c r="B328" t="s">
        <v>1405</v>
      </c>
      <c r="C328" t="s">
        <v>1405</v>
      </c>
      <c r="D328" t="s">
        <v>1406</v>
      </c>
    </row>
    <row r="329" spans="1:4">
      <c r="A329" s="1065">
        <v>328</v>
      </c>
      <c r="B329" t="s">
        <v>1407</v>
      </c>
      <c r="C329" t="s">
        <v>1407</v>
      </c>
      <c r="D329" t="s">
        <v>1408</v>
      </c>
    </row>
    <row r="330" spans="1:4">
      <c r="A330" s="1065">
        <v>329</v>
      </c>
      <c r="B330" t="s">
        <v>1409</v>
      </c>
      <c r="C330" t="s">
        <v>1409</v>
      </c>
      <c r="D330" t="s">
        <v>1410</v>
      </c>
    </row>
    <row r="331" spans="1:4">
      <c r="A331" s="1065">
        <v>330</v>
      </c>
      <c r="B331" t="s">
        <v>1411</v>
      </c>
      <c r="C331" t="s">
        <v>1411</v>
      </c>
      <c r="D331" t="s">
        <v>1412</v>
      </c>
    </row>
    <row r="332" spans="1:4">
      <c r="A332" s="1065">
        <v>331</v>
      </c>
      <c r="B332" t="s">
        <v>1413</v>
      </c>
      <c r="C332" t="s">
        <v>1415</v>
      </c>
      <c r="D332" t="s">
        <v>1416</v>
      </c>
    </row>
    <row r="333" spans="1:4">
      <c r="A333" s="1065">
        <v>332</v>
      </c>
      <c r="B333" t="s">
        <v>1413</v>
      </c>
      <c r="C333" t="s">
        <v>1417</v>
      </c>
      <c r="D333" t="s">
        <v>1418</v>
      </c>
    </row>
    <row r="334" spans="1:4">
      <c r="A334" s="1065">
        <v>333</v>
      </c>
      <c r="B334" t="s">
        <v>1413</v>
      </c>
      <c r="C334" t="s">
        <v>1419</v>
      </c>
      <c r="D334" t="s">
        <v>1420</v>
      </c>
    </row>
    <row r="335" spans="1:4">
      <c r="A335" s="1065">
        <v>334</v>
      </c>
      <c r="B335" t="s">
        <v>1413</v>
      </c>
      <c r="C335" t="s">
        <v>1421</v>
      </c>
      <c r="D335" t="s">
        <v>1422</v>
      </c>
    </row>
    <row r="336" spans="1:4">
      <c r="A336" s="1065">
        <v>335</v>
      </c>
      <c r="B336" t="s">
        <v>1413</v>
      </c>
      <c r="C336" t="s">
        <v>1423</v>
      </c>
      <c r="D336" t="s">
        <v>1424</v>
      </c>
    </row>
    <row r="337" spans="1:4">
      <c r="A337" s="1065">
        <v>336</v>
      </c>
      <c r="B337" t="s">
        <v>1413</v>
      </c>
      <c r="C337" t="s">
        <v>1425</v>
      </c>
      <c r="D337" t="s">
        <v>1426</v>
      </c>
    </row>
    <row r="338" spans="1:4">
      <c r="A338" s="1065">
        <v>337</v>
      </c>
      <c r="B338" t="s">
        <v>1413</v>
      </c>
      <c r="C338" t="s">
        <v>1427</v>
      </c>
      <c r="D338" t="s">
        <v>1428</v>
      </c>
    </row>
    <row r="339" spans="1:4">
      <c r="A339" s="1065">
        <v>338</v>
      </c>
      <c r="B339" t="s">
        <v>1413</v>
      </c>
      <c r="C339" t="s">
        <v>1429</v>
      </c>
      <c r="D339" t="s">
        <v>1430</v>
      </c>
    </row>
    <row r="340" spans="1:4">
      <c r="A340" s="1065">
        <v>339</v>
      </c>
      <c r="B340" t="s">
        <v>1413</v>
      </c>
      <c r="C340" t="s">
        <v>1431</v>
      </c>
      <c r="D340" t="s">
        <v>1432</v>
      </c>
    </row>
    <row r="341" spans="1:4">
      <c r="A341" s="1065">
        <v>340</v>
      </c>
      <c r="B341" t="s">
        <v>1413</v>
      </c>
      <c r="C341" t="s">
        <v>1413</v>
      </c>
      <c r="D341" t="s">
        <v>1414</v>
      </c>
    </row>
    <row r="342" spans="1:4">
      <c r="A342" s="1065">
        <v>341</v>
      </c>
      <c r="B342" t="s">
        <v>1433</v>
      </c>
      <c r="C342" t="s">
        <v>1433</v>
      </c>
      <c r="D342" t="s">
        <v>1434</v>
      </c>
    </row>
    <row r="343" spans="1:4">
      <c r="A343" s="1065">
        <v>342</v>
      </c>
      <c r="B343" t="s">
        <v>1435</v>
      </c>
      <c r="C343" t="s">
        <v>1435</v>
      </c>
      <c r="D343" t="s">
        <v>1436</v>
      </c>
    </row>
    <row r="344" spans="1:4">
      <c r="A344" s="1065">
        <v>343</v>
      </c>
      <c r="B344" t="s">
        <v>1437</v>
      </c>
      <c r="C344" t="s">
        <v>1437</v>
      </c>
      <c r="D344" t="s">
        <v>1438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5" t="s">
        <v>469</v>
      </c>
      <c r="G2" s="1276"/>
      <c r="H2" s="1277"/>
      <c r="I2" s="608"/>
    </row>
    <row r="3" spans="1:14" ht="3" customHeight="1"/>
    <row r="4" spans="1:14" s="538" customFormat="1" ht="11.25">
      <c r="A4" s="558"/>
      <c r="B4" s="558"/>
      <c r="C4" s="558"/>
      <c r="D4" s="558"/>
      <c r="F4" s="1229" t="s">
        <v>444</v>
      </c>
      <c r="G4" s="1229"/>
      <c r="H4" s="1229"/>
      <c r="I4" s="1278" t="s">
        <v>445</v>
      </c>
      <c r="J4" s="558"/>
      <c r="K4" s="558"/>
      <c r="L4" s="558"/>
      <c r="M4" s="558"/>
      <c r="N4" s="558"/>
    </row>
    <row r="5" spans="1:14" s="538" customFormat="1" ht="11.25" customHeight="1">
      <c r="A5" s="558"/>
      <c r="B5" s="558"/>
      <c r="C5" s="558"/>
      <c r="D5" s="558"/>
      <c r="F5" s="574" t="s">
        <v>90</v>
      </c>
      <c r="G5" s="586" t="s">
        <v>447</v>
      </c>
      <c r="H5" s="573" t="s">
        <v>438</v>
      </c>
      <c r="I5" s="1278"/>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28.04.2021</v>
      </c>
      <c r="I7" s="549" t="s">
        <v>471</v>
      </c>
      <c r="J7" s="583"/>
      <c r="K7" s="558"/>
      <c r="L7" s="558"/>
      <c r="M7" s="558"/>
      <c r="N7" s="558"/>
    </row>
    <row r="8" spans="1:14" s="538" customFormat="1" ht="45">
      <c r="A8" s="1279">
        <v>1</v>
      </c>
      <c r="B8" s="558"/>
      <c r="C8" s="558"/>
      <c r="D8" s="558"/>
      <c r="F8" s="584" t="str">
        <f>"2." &amp;mergeValue(A8)</f>
        <v>2.1</v>
      </c>
      <c r="G8" s="600" t="s">
        <v>472</v>
      </c>
      <c r="H8" s="572"/>
      <c r="I8" s="549" t="s">
        <v>567</v>
      </c>
      <c r="J8" s="583"/>
      <c r="K8" s="558"/>
      <c r="L8" s="558"/>
      <c r="M8" s="558"/>
      <c r="N8" s="558"/>
    </row>
    <row r="9" spans="1:14" s="538" customFormat="1" ht="22.5">
      <c r="A9" s="1279"/>
      <c r="B9" s="558"/>
      <c r="C9" s="558"/>
      <c r="D9" s="558"/>
      <c r="F9" s="584" t="str">
        <f>"3." &amp;mergeValue(A9)</f>
        <v>3.1</v>
      </c>
      <c r="G9" s="600" t="s">
        <v>473</v>
      </c>
      <c r="H9" s="572"/>
      <c r="I9" s="549" t="s">
        <v>565</v>
      </c>
      <c r="J9" s="583"/>
      <c r="K9" s="558"/>
      <c r="L9" s="558"/>
      <c r="M9" s="558"/>
      <c r="N9" s="558"/>
    </row>
    <row r="10" spans="1:14" s="538" customFormat="1" ht="22.5">
      <c r="A10" s="1279"/>
      <c r="B10" s="558"/>
      <c r="C10" s="558"/>
      <c r="D10" s="558"/>
      <c r="F10" s="584" t="str">
        <f>"4."&amp;mergeValue(A10)</f>
        <v>4.1</v>
      </c>
      <c r="G10" s="600" t="s">
        <v>474</v>
      </c>
      <c r="H10" s="573" t="s">
        <v>448</v>
      </c>
      <c r="I10" s="549"/>
      <c r="J10" s="583"/>
      <c r="K10" s="558"/>
      <c r="L10" s="558"/>
      <c r="M10" s="558"/>
      <c r="N10" s="558"/>
    </row>
    <row r="11" spans="1:14" s="538" customFormat="1" ht="18.75">
      <c r="A11" s="1279"/>
      <c r="B11" s="1279">
        <v>1</v>
      </c>
      <c r="C11" s="591"/>
      <c r="D11" s="591"/>
      <c r="F11" s="584" t="str">
        <f>"4."&amp;mergeValue(A11) &amp;"."&amp;mergeValue(B11)</f>
        <v>4.1.1</v>
      </c>
      <c r="G11" s="579" t="s">
        <v>569</v>
      </c>
      <c r="H11" s="572" t="str">
        <f>IF(region_name="","",region_name)</f>
        <v>Самарская область</v>
      </c>
      <c r="I11" s="549" t="s">
        <v>477</v>
      </c>
      <c r="J11" s="583"/>
      <c r="K11" s="558"/>
      <c r="L11" s="558"/>
      <c r="M11" s="558"/>
      <c r="N11" s="558"/>
    </row>
    <row r="12" spans="1:14" s="538" customFormat="1" ht="22.5">
      <c r="A12" s="1279"/>
      <c r="B12" s="1279"/>
      <c r="C12" s="1279">
        <v>1</v>
      </c>
      <c r="D12" s="591"/>
      <c r="F12" s="584" t="str">
        <f>"4."&amp;mergeValue(A12) &amp;"."&amp;mergeValue(B12)&amp;"."&amp;mergeValue(C12)</f>
        <v>4.1.1.1</v>
      </c>
      <c r="G12" s="590" t="s">
        <v>475</v>
      </c>
      <c r="H12" s="572"/>
      <c r="I12" s="549" t="s">
        <v>478</v>
      </c>
      <c r="J12" s="583"/>
      <c r="K12" s="558"/>
      <c r="L12" s="558"/>
      <c r="M12" s="558"/>
      <c r="N12" s="558"/>
    </row>
    <row r="13" spans="1:14" s="538" customFormat="1" ht="39" customHeight="1">
      <c r="A13" s="1279"/>
      <c r="B13" s="1279"/>
      <c r="C13" s="1279"/>
      <c r="D13" s="591">
        <v>1</v>
      </c>
      <c r="F13" s="584" t="str">
        <f>"4."&amp;mergeValue(A13) &amp;"."&amp;mergeValue(B13)&amp;"."&amp;mergeValue(C13)&amp;"."&amp;mergeValue(D13)</f>
        <v>4.1.1.1.1</v>
      </c>
      <c r="G13" s="601" t="s">
        <v>476</v>
      </c>
      <c r="H13" s="572"/>
      <c r="I13" s="1280" t="s">
        <v>568</v>
      </c>
      <c r="J13" s="583"/>
      <c r="K13" s="558"/>
      <c r="L13" s="558"/>
      <c r="M13" s="558"/>
      <c r="N13" s="558"/>
    </row>
    <row r="14" spans="1:14" s="538" customFormat="1" ht="18.75">
      <c r="A14" s="1279"/>
      <c r="B14" s="1279"/>
      <c r="C14" s="1279"/>
      <c r="D14" s="591"/>
      <c r="F14" s="587"/>
      <c r="G14" s="519" t="s">
        <v>4</v>
      </c>
      <c r="H14" s="592"/>
      <c r="I14" s="1280"/>
      <c r="J14" s="583"/>
      <c r="K14" s="558"/>
      <c r="L14" s="558"/>
      <c r="M14" s="558"/>
      <c r="N14" s="558"/>
    </row>
    <row r="15" spans="1:14" s="538" customFormat="1" ht="18.75">
      <c r="A15" s="1279"/>
      <c r="B15" s="1279"/>
      <c r="C15" s="591"/>
      <c r="D15" s="591"/>
      <c r="F15" s="602"/>
      <c r="G15" s="545" t="s">
        <v>400</v>
      </c>
      <c r="H15" s="603"/>
      <c r="I15" s="604"/>
      <c r="J15" s="583"/>
      <c r="K15" s="558"/>
      <c r="L15" s="558"/>
      <c r="M15" s="558"/>
      <c r="N15" s="558"/>
    </row>
    <row r="16" spans="1:14" s="538" customFormat="1" ht="18.75">
      <c r="A16" s="1279"/>
      <c r="B16" s="558"/>
      <c r="C16" s="558"/>
      <c r="D16" s="558"/>
      <c r="F16" s="587"/>
      <c r="G16" s="527" t="s">
        <v>482</v>
      </c>
      <c r="H16" s="588"/>
      <c r="I16" s="589"/>
      <c r="J16" s="583"/>
      <c r="K16" s="558"/>
      <c r="L16" s="558"/>
      <c r="M16" s="558"/>
      <c r="N16" s="558"/>
    </row>
    <row r="17" spans="1:14" s="538" customFormat="1" ht="18.75">
      <c r="A17" s="558"/>
      <c r="B17" s="558"/>
      <c r="C17" s="558"/>
      <c r="D17" s="558"/>
      <c r="F17" s="587"/>
      <c r="G17" s="534" t="s">
        <v>481</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4" t="s">
        <v>570</v>
      </c>
      <c r="H19" s="1274"/>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6" t="s">
        <v>716</v>
      </c>
      <c r="M5" s="1296"/>
      <c r="N5" s="1296"/>
      <c r="O5" s="1296"/>
      <c r="P5" s="1296"/>
      <c r="Q5" s="1296"/>
      <c r="R5" s="1296"/>
      <c r="S5" s="1296"/>
      <c r="T5" s="1296"/>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8"/>
      <c r="M7" s="1040"/>
      <c r="O7" s="1302"/>
      <c r="P7" s="1302"/>
      <c r="Q7" s="1302"/>
      <c r="R7" s="1302"/>
      <c r="S7" s="1302"/>
      <c r="T7" s="1302"/>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3" t="str">
        <f>IF(datePr_ch="",IF(datePr="","",datePr),datePr_ch)</f>
        <v>23.04.2021</v>
      </c>
      <c r="P8" s="1303"/>
      <c r="Q8" s="1303"/>
      <c r="R8" s="1303"/>
      <c r="S8" s="1303"/>
      <c r="T8" s="1303"/>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3" t="str">
        <f>IF(numberPr_ch="",IF(numberPr="","",numberPr),numberPr_ch)</f>
        <v>175-р</v>
      </c>
      <c r="P9" s="1303"/>
      <c r="Q9" s="1303"/>
      <c r="R9" s="1303"/>
      <c r="S9" s="1303"/>
      <c r="T9" s="1303"/>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2"/>
      <c r="P10" s="1302"/>
      <c r="Q10" s="1302"/>
      <c r="R10" s="1302"/>
      <c r="S10" s="1302"/>
      <c r="T10" s="1302"/>
      <c r="U10" s="779"/>
      <c r="V10" s="779"/>
      <c r="X10" s="1117"/>
      <c r="Y10" s="1117"/>
      <c r="Z10" s="1117"/>
      <c r="AA10" s="1117"/>
      <c r="AB10" s="1117"/>
    </row>
    <row r="11" spans="1:28" s="538" customFormat="1" ht="11.25" hidden="1">
      <c r="A11" s="558"/>
      <c r="B11" s="558"/>
      <c r="C11" s="558"/>
      <c r="D11" s="558"/>
      <c r="E11" s="558"/>
      <c r="F11" s="558"/>
      <c r="G11" s="558"/>
      <c r="H11" s="558"/>
      <c r="L11" s="1297"/>
      <c r="M11" s="1297"/>
      <c r="N11" s="535"/>
      <c r="O11" s="550"/>
      <c r="P11" s="550"/>
      <c r="Q11" s="550"/>
      <c r="R11" s="550"/>
      <c r="S11" s="550"/>
      <c r="T11" s="550"/>
      <c r="U11" s="556" t="s">
        <v>370</v>
      </c>
      <c r="X11" s="558"/>
      <c r="Y11" s="558"/>
      <c r="Z11" s="558"/>
      <c r="AA11" s="558"/>
      <c r="AB11" s="558"/>
    </row>
    <row r="12" spans="1:28">
      <c r="J12" s="498"/>
      <c r="K12" s="498"/>
      <c r="L12" s="493"/>
      <c r="M12" s="493"/>
      <c r="N12" s="471"/>
      <c r="O12" s="1304"/>
      <c r="P12" s="1304"/>
      <c r="Q12" s="1304"/>
      <c r="R12" s="1304"/>
      <c r="S12" s="1304"/>
      <c r="T12" s="1304"/>
      <c r="U12" s="1304"/>
    </row>
    <row r="13" spans="1:28">
      <c r="J13" s="498"/>
      <c r="K13" s="498"/>
      <c r="L13" s="1229" t="s">
        <v>444</v>
      </c>
      <c r="M13" s="1229"/>
      <c r="N13" s="1229"/>
      <c r="O13" s="1229"/>
      <c r="P13" s="1229"/>
      <c r="Q13" s="1229"/>
      <c r="R13" s="1229"/>
      <c r="S13" s="1229"/>
      <c r="T13" s="1229"/>
      <c r="U13" s="1229"/>
      <c r="V13" s="1229"/>
      <c r="W13" s="1229" t="s">
        <v>445</v>
      </c>
    </row>
    <row r="14" spans="1:28" ht="14.25" customHeight="1">
      <c r="J14" s="498"/>
      <c r="K14" s="498"/>
      <c r="L14" s="1310" t="s">
        <v>90</v>
      </c>
      <c r="M14" s="1310" t="s">
        <v>601</v>
      </c>
      <c r="N14" s="629"/>
      <c r="O14" s="1311" t="s">
        <v>603</v>
      </c>
      <c r="P14" s="1312"/>
      <c r="Q14" s="1312"/>
      <c r="R14" s="1312"/>
      <c r="S14" s="1312"/>
      <c r="T14" s="1313"/>
      <c r="U14" s="1293" t="s">
        <v>338</v>
      </c>
      <c r="V14" s="1307" t="s">
        <v>273</v>
      </c>
      <c r="W14" s="1229"/>
    </row>
    <row r="15" spans="1:28" ht="14.25" customHeight="1">
      <c r="J15" s="498"/>
      <c r="K15" s="498"/>
      <c r="L15" s="1310"/>
      <c r="M15" s="1310"/>
      <c r="N15" s="630"/>
      <c r="O15" s="1316" t="s">
        <v>577</v>
      </c>
      <c r="P15" s="1314" t="s">
        <v>269</v>
      </c>
      <c r="Q15" s="1315"/>
      <c r="R15" s="1290" t="s">
        <v>614</v>
      </c>
      <c r="S15" s="1291"/>
      <c r="T15" s="1292"/>
      <c r="U15" s="1294"/>
      <c r="V15" s="1308"/>
      <c r="W15" s="1229"/>
    </row>
    <row r="16" spans="1:28" ht="33.75" customHeight="1">
      <c r="J16" s="498"/>
      <c r="K16" s="498"/>
      <c r="L16" s="1310"/>
      <c r="M16" s="1310"/>
      <c r="N16" s="631"/>
      <c r="O16" s="1317"/>
      <c r="P16" s="504" t="s">
        <v>578</v>
      </c>
      <c r="Q16" s="504" t="s">
        <v>6</v>
      </c>
      <c r="R16" s="505" t="s">
        <v>272</v>
      </c>
      <c r="S16" s="1305" t="s">
        <v>271</v>
      </c>
      <c r="T16" s="1306"/>
      <c r="U16" s="1295"/>
      <c r="V16" s="1309"/>
      <c r="W16" s="1229"/>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298">
        <f ca="1">OFFSET(S17,0,-1)+1</f>
        <v>7</v>
      </c>
      <c r="T17" s="1298"/>
      <c r="U17" s="616">
        <f ca="1">OFFSET(U17,0,-2)+1</f>
        <v>8</v>
      </c>
      <c r="V17" s="617">
        <f ca="1">OFFSET(V17,0,-1)</f>
        <v>8</v>
      </c>
      <c r="W17" s="616">
        <f ca="1">OFFSET(W17,0,-1)+1</f>
        <v>9</v>
      </c>
    </row>
    <row r="18" spans="1:28" ht="22.5">
      <c r="A18" s="1281">
        <v>1</v>
      </c>
      <c r="B18" s="794"/>
      <c r="C18" s="794"/>
      <c r="D18" s="794"/>
      <c r="E18" s="795"/>
      <c r="F18" s="796"/>
      <c r="G18" s="796"/>
      <c r="H18" s="796"/>
      <c r="I18" s="797"/>
      <c r="J18" s="792"/>
      <c r="K18" s="799"/>
      <c r="L18" s="561">
        <f>mergeValue(A18)</f>
        <v>1</v>
      </c>
      <c r="M18" s="609" t="s">
        <v>19</v>
      </c>
      <c r="N18" s="614"/>
      <c r="O18" s="1282"/>
      <c r="P18" s="1282"/>
      <c r="Q18" s="1282"/>
      <c r="R18" s="1282"/>
      <c r="S18" s="1282"/>
      <c r="T18" s="1282"/>
      <c r="U18" s="1282"/>
      <c r="V18" s="1282"/>
      <c r="W18" s="598" t="s">
        <v>717</v>
      </c>
      <c r="Y18" s="557"/>
      <c r="Z18" s="557" t="str">
        <f t="shared" ref="Z18:Z31" si="0">IF(M18="","",M18 )</f>
        <v>Наименование тарифа</v>
      </c>
      <c r="AA18" s="557"/>
      <c r="AB18" s="557"/>
    </row>
    <row r="19" spans="1:28" ht="22.5">
      <c r="A19" s="1281"/>
      <c r="B19" s="1281">
        <v>1</v>
      </c>
      <c r="C19" s="794"/>
      <c r="D19" s="794"/>
      <c r="E19" s="796"/>
      <c r="F19" s="796"/>
      <c r="G19" s="796"/>
      <c r="H19" s="796"/>
      <c r="I19" s="791"/>
      <c r="J19" s="790"/>
      <c r="K19" s="793"/>
      <c r="L19" s="561" t="str">
        <f>mergeValue(A19) &amp;"."&amp; mergeValue(B19)</f>
        <v>1.1</v>
      </c>
      <c r="M19" s="515" t="s">
        <v>15</v>
      </c>
      <c r="N19" s="614"/>
      <c r="O19" s="1282"/>
      <c r="P19" s="1282"/>
      <c r="Q19" s="1282"/>
      <c r="R19" s="1282"/>
      <c r="S19" s="1282"/>
      <c r="T19" s="1282"/>
      <c r="U19" s="1282"/>
      <c r="V19" s="1282"/>
      <c r="W19" s="598" t="s">
        <v>458</v>
      </c>
      <c r="Y19" s="557"/>
      <c r="Z19" s="557" t="str">
        <f t="shared" si="0"/>
        <v>Территория действия тарифа</v>
      </c>
      <c r="AA19" s="557"/>
      <c r="AB19" s="557"/>
    </row>
    <row r="20" spans="1:28" ht="22.5">
      <c r="A20" s="1281"/>
      <c r="B20" s="1281"/>
      <c r="C20" s="1281">
        <v>1</v>
      </c>
      <c r="D20" s="794"/>
      <c r="E20" s="796"/>
      <c r="F20" s="796"/>
      <c r="G20" s="796"/>
      <c r="H20" s="796"/>
      <c r="I20" s="798"/>
      <c r="J20" s="790"/>
      <c r="K20" s="793"/>
      <c r="L20" s="561" t="str">
        <f>mergeValue(A20) &amp;"."&amp; mergeValue(B20)&amp;"."&amp; mergeValue(C20)</f>
        <v>1.1.1</v>
      </c>
      <c r="M20" s="516" t="s">
        <v>7</v>
      </c>
      <c r="N20" s="614"/>
      <c r="O20" s="1282"/>
      <c r="P20" s="1282"/>
      <c r="Q20" s="1282"/>
      <c r="R20" s="1282"/>
      <c r="S20" s="1282"/>
      <c r="T20" s="1282"/>
      <c r="U20" s="1282"/>
      <c r="V20" s="1282"/>
      <c r="W20" s="598" t="s">
        <v>599</v>
      </c>
      <c r="Y20" s="557"/>
      <c r="Z20" s="557" t="str">
        <f t="shared" si="0"/>
        <v xml:space="preserve">Наименование системы теплоснабжения </v>
      </c>
      <c r="AA20" s="557"/>
      <c r="AB20" s="557"/>
    </row>
    <row r="21" spans="1:28" ht="22.5">
      <c r="A21" s="1281"/>
      <c r="B21" s="1281"/>
      <c r="C21" s="1281"/>
      <c r="D21" s="1281">
        <v>1</v>
      </c>
      <c r="E21" s="796"/>
      <c r="F21" s="796"/>
      <c r="G21" s="796"/>
      <c r="H21" s="796"/>
      <c r="I21" s="798"/>
      <c r="J21" s="790"/>
      <c r="K21" s="793"/>
      <c r="L21" s="561" t="str">
        <f>mergeValue(A21) &amp;"."&amp; mergeValue(B21)&amp;"."&amp; mergeValue(C21)&amp;"."&amp; mergeValue(D21)</f>
        <v>1.1.1.1</v>
      </c>
      <c r="M21" s="517" t="s">
        <v>21</v>
      </c>
      <c r="N21" s="614"/>
      <c r="O21" s="1282"/>
      <c r="P21" s="1282"/>
      <c r="Q21" s="1282"/>
      <c r="R21" s="1282"/>
      <c r="S21" s="1282"/>
      <c r="T21" s="1282"/>
      <c r="U21" s="1282"/>
      <c r="V21" s="1282"/>
      <c r="W21" s="598" t="s">
        <v>600</v>
      </c>
      <c r="Y21" s="557"/>
      <c r="Z21" s="557" t="str">
        <f t="shared" si="0"/>
        <v xml:space="preserve">Источник тепловой энергии  </v>
      </c>
      <c r="AA21" s="557"/>
      <c r="AB21" s="557"/>
    </row>
    <row r="22" spans="1:28" ht="78.75">
      <c r="A22" s="1281"/>
      <c r="B22" s="1281"/>
      <c r="C22" s="1281"/>
      <c r="D22" s="1281"/>
      <c r="E22" s="1281">
        <v>1</v>
      </c>
      <c r="F22" s="796"/>
      <c r="G22" s="796"/>
      <c r="H22" s="794">
        <v>1</v>
      </c>
      <c r="I22" s="1281">
        <v>1</v>
      </c>
      <c r="J22" s="796"/>
      <c r="K22" s="801"/>
      <c r="L22" s="561" t="str">
        <f>mergeValue(A22) &amp;"."&amp; mergeValue(B22)&amp;"."&amp; mergeValue(C22)&amp;"."&amp; mergeValue(D22)&amp;"."&amp; mergeValue(E22)</f>
        <v>1.1.1.1.1</v>
      </c>
      <c r="M22" s="523" t="s">
        <v>8</v>
      </c>
      <c r="N22" s="614"/>
      <c r="O22" s="1283"/>
      <c r="P22" s="1283"/>
      <c r="Q22" s="1283"/>
      <c r="R22" s="1283"/>
      <c r="S22" s="1283"/>
      <c r="T22" s="1283"/>
      <c r="U22" s="1283"/>
      <c r="V22" s="1283"/>
      <c r="W22" s="598" t="s">
        <v>718</v>
      </c>
      <c r="Y22" s="557"/>
      <c r="Z22" s="557" t="str">
        <f t="shared" si="0"/>
        <v>Схема подключения теплопотребляющей установки к коллектору источника тепловой энергии</v>
      </c>
      <c r="AA22" s="557"/>
      <c r="AB22" s="557"/>
    </row>
    <row r="23" spans="1:28" ht="33.75">
      <c r="A23" s="1281"/>
      <c r="B23" s="1281"/>
      <c r="C23" s="1281"/>
      <c r="D23" s="1281"/>
      <c r="E23" s="1281"/>
      <c r="F23" s="1281">
        <v>1</v>
      </c>
      <c r="G23" s="794"/>
      <c r="H23" s="794"/>
      <c r="I23" s="1281"/>
      <c r="J23" s="1281">
        <v>1</v>
      </c>
      <c r="K23" s="802"/>
      <c r="L23" s="561" t="str">
        <f>mergeValue(A23) &amp;"."&amp; mergeValue(B23)&amp;"."&amp; mergeValue(C23)&amp;"."&amp; mergeValue(D23)&amp;"."&amp; mergeValue(E23)&amp;"."&amp; mergeValue(F23)</f>
        <v>1.1.1.1.1.1</v>
      </c>
      <c r="M23" s="524" t="s">
        <v>9</v>
      </c>
      <c r="N23" s="614"/>
      <c r="O23" s="1284"/>
      <c r="P23" s="1285"/>
      <c r="Q23" s="1285"/>
      <c r="R23" s="1285"/>
      <c r="S23" s="1285"/>
      <c r="T23" s="1285"/>
      <c r="U23" s="1285"/>
      <c r="V23" s="1286"/>
      <c r="W23" s="598" t="s">
        <v>719</v>
      </c>
      <c r="Y23" s="557"/>
      <c r="Z23" s="557" t="str">
        <f t="shared" si="0"/>
        <v>Группа потребителей</v>
      </c>
      <c r="AA23" s="557"/>
      <c r="AB23" s="557"/>
    </row>
    <row r="24" spans="1:28" ht="122.1" customHeight="1">
      <c r="A24" s="1281"/>
      <c r="B24" s="1281"/>
      <c r="C24" s="1281"/>
      <c r="D24" s="1281"/>
      <c r="E24" s="1281"/>
      <c r="F24" s="1281"/>
      <c r="G24" s="794">
        <v>1</v>
      </c>
      <c r="H24" s="794"/>
      <c r="I24" s="1281"/>
      <c r="J24" s="1281"/>
      <c r="K24" s="802">
        <v>1</v>
      </c>
      <c r="L24" s="561" t="str">
        <f>mergeValue(A24) &amp;"."&amp; mergeValue(B24)&amp;"."&amp; mergeValue(C24)&amp;"."&amp; mergeValue(D24)&amp;"."&amp; mergeValue(E24)&amp;"."&amp; mergeValue(F24)&amp;"."&amp; mergeValue(G24)</f>
        <v>1.1.1.1.1.1.1</v>
      </c>
      <c r="M24" s="1084"/>
      <c r="N24" s="614"/>
      <c r="O24" s="531"/>
      <c r="P24" s="531"/>
      <c r="Q24" s="1034"/>
      <c r="R24" s="1287"/>
      <c r="S24" s="1289" t="s">
        <v>82</v>
      </c>
      <c r="T24" s="1288"/>
      <c r="U24" s="1289" t="s">
        <v>83</v>
      </c>
      <c r="V24" s="531"/>
      <c r="W24" s="1299" t="s">
        <v>720</v>
      </c>
      <c r="X24" s="553" t="str">
        <f>strCheckDate(O25:V25)</f>
        <v/>
      </c>
      <c r="Y24" s="557"/>
      <c r="Z24" s="557" t="str">
        <f t="shared" si="0"/>
        <v/>
      </c>
      <c r="AA24" s="557"/>
      <c r="AB24" s="557"/>
    </row>
    <row r="25" spans="1:28" ht="11.25" hidden="1">
      <c r="A25" s="1281"/>
      <c r="B25" s="1281"/>
      <c r="C25" s="1281"/>
      <c r="D25" s="1281"/>
      <c r="E25" s="1281"/>
      <c r="F25" s="1281"/>
      <c r="G25" s="794"/>
      <c r="H25" s="794"/>
      <c r="I25" s="1281"/>
      <c r="J25" s="1281"/>
      <c r="K25" s="802"/>
      <c r="L25" s="568"/>
      <c r="M25" s="614"/>
      <c r="N25" s="614"/>
      <c r="O25" s="531"/>
      <c r="P25" s="531"/>
      <c r="Q25" s="552" t="str">
        <f>R24 &amp; "-" &amp; T24</f>
        <v>-</v>
      </c>
      <c r="R25" s="1288"/>
      <c r="S25" s="1289"/>
      <c r="T25" s="1288"/>
      <c r="U25" s="1289"/>
      <c r="V25" s="531"/>
      <c r="W25" s="1300"/>
      <c r="Y25" s="557"/>
      <c r="Z25" s="557" t="str">
        <f t="shared" si="0"/>
        <v/>
      </c>
      <c r="AA25" s="557"/>
      <c r="AB25" s="557"/>
    </row>
    <row r="26" spans="1:28" ht="15" customHeight="1">
      <c r="A26" s="1281"/>
      <c r="B26" s="1281"/>
      <c r="C26" s="1281"/>
      <c r="D26" s="1281"/>
      <c r="E26" s="1281"/>
      <c r="F26" s="1281"/>
      <c r="G26" s="796"/>
      <c r="H26" s="794"/>
      <c r="I26" s="1281"/>
      <c r="J26" s="1281"/>
      <c r="K26" s="801"/>
      <c r="L26" s="507"/>
      <c r="M26" s="526" t="s">
        <v>24</v>
      </c>
      <c r="N26" s="533"/>
      <c r="O26" s="533"/>
      <c r="P26" s="533"/>
      <c r="Q26" s="533"/>
      <c r="R26" s="533"/>
      <c r="S26" s="533"/>
      <c r="T26" s="533"/>
      <c r="U26" s="533"/>
      <c r="V26" s="529"/>
      <c r="W26" s="1301"/>
      <c r="Y26" s="557"/>
      <c r="Z26" s="557" t="str">
        <f t="shared" si="0"/>
        <v>Добавить вид теплоносителя (параметры теплоносителя)</v>
      </c>
      <c r="AA26" s="557"/>
      <c r="AB26" s="557"/>
    </row>
    <row r="27" spans="1:28" ht="15" customHeight="1">
      <c r="A27" s="1281"/>
      <c r="B27" s="1281"/>
      <c r="C27" s="1281"/>
      <c r="D27" s="1281"/>
      <c r="E27" s="1281"/>
      <c r="F27" s="796"/>
      <c r="G27" s="796"/>
      <c r="H27" s="794"/>
      <c r="I27" s="1281"/>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1"/>
      <c r="B28" s="1281"/>
      <c r="C28" s="1281"/>
      <c r="D28" s="1281"/>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1"/>
      <c r="B29" s="1281"/>
      <c r="C29" s="1281"/>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1"/>
      <c r="B30" s="1281"/>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1"/>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4" t="s">
        <v>721</v>
      </c>
      <c r="N34" s="1274"/>
      <c r="O34" s="1274"/>
      <c r="P34" s="1274"/>
      <c r="Q34" s="1274"/>
      <c r="R34" s="1274"/>
      <c r="S34" s="1274"/>
      <c r="T34" s="1274"/>
      <c r="U34" s="1274"/>
      <c r="V34" s="1274"/>
      <c r="W34" s="1274"/>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5" t="s">
        <v>469</v>
      </c>
      <c r="G2" s="1276"/>
      <c r="H2" s="1277"/>
      <c r="I2" s="407"/>
    </row>
    <row r="3" spans="1:20" ht="3" customHeight="1"/>
    <row r="4" spans="1:20" s="182" customFormat="1" ht="11.25">
      <c r="A4" s="206"/>
      <c r="B4" s="206"/>
      <c r="C4" s="206"/>
      <c r="D4" s="206"/>
      <c r="F4" s="1229" t="s">
        <v>444</v>
      </c>
      <c r="G4" s="1229"/>
      <c r="H4" s="1229"/>
      <c r="I4" s="1278"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8"/>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28.04.2021</v>
      </c>
      <c r="I7" s="188" t="s">
        <v>471</v>
      </c>
      <c r="J7" s="312"/>
      <c r="K7" s="206"/>
      <c r="L7" s="206"/>
      <c r="M7" s="206"/>
      <c r="N7" s="206"/>
      <c r="O7" s="206"/>
      <c r="P7" s="206"/>
      <c r="Q7" s="206"/>
      <c r="R7" s="206"/>
      <c r="S7" s="206"/>
      <c r="T7" s="206"/>
    </row>
    <row r="8" spans="1:20" s="182" customFormat="1" ht="45">
      <c r="A8" s="1279">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79"/>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79"/>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9"/>
      <c r="B11" s="1279">
        <v>1</v>
      </c>
      <c r="C11" s="321"/>
      <c r="D11" s="321"/>
      <c r="F11" s="313" t="str">
        <f>"4."&amp;mergeValue(A11) &amp;"."&amp;mergeValue(B11)</f>
        <v>4.1.1</v>
      </c>
      <c r="G11" s="304" t="s">
        <v>569</v>
      </c>
      <c r="H11" s="297" t="str">
        <f>IF(region_name="","",region_name)</f>
        <v>Самарская область</v>
      </c>
      <c r="I11" s="188" t="s">
        <v>477</v>
      </c>
      <c r="J11" s="312"/>
      <c r="K11" s="206"/>
      <c r="L11" s="206"/>
      <c r="M11" s="206"/>
      <c r="N11" s="206"/>
      <c r="O11" s="206"/>
      <c r="P11" s="206"/>
      <c r="Q11" s="206"/>
      <c r="R11" s="206"/>
      <c r="S11" s="206"/>
      <c r="T11" s="206"/>
    </row>
    <row r="12" spans="1:20" s="182" customFormat="1" ht="22.5">
      <c r="A12" s="1279"/>
      <c r="B12" s="1279"/>
      <c r="C12" s="1279">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9"/>
      <c r="B13" s="1279"/>
      <c r="C13" s="1279"/>
      <c r="D13" s="321">
        <v>1</v>
      </c>
      <c r="F13" s="313" t="str">
        <f>"4."&amp;mergeValue(A13) &amp;"."&amp;mergeValue(B13)&amp;"."&amp;mergeValue(C13)&amp;"."&amp;mergeValue(D13)</f>
        <v>4.1.1.1.1</v>
      </c>
      <c r="G13" s="392" t="s">
        <v>476</v>
      </c>
      <c r="H13" s="297"/>
      <c r="I13" s="1280" t="s">
        <v>568</v>
      </c>
      <c r="J13" s="312"/>
      <c r="K13" s="206"/>
      <c r="L13" s="206"/>
      <c r="M13" s="206"/>
      <c r="N13" s="206"/>
      <c r="O13" s="206"/>
      <c r="P13" s="206"/>
      <c r="Q13" s="206"/>
      <c r="R13" s="206"/>
      <c r="S13" s="206"/>
      <c r="T13" s="206"/>
    </row>
    <row r="14" spans="1:20" s="182" customFormat="1" ht="18.75">
      <c r="A14" s="1279"/>
      <c r="B14" s="1279"/>
      <c r="C14" s="1279"/>
      <c r="D14" s="321"/>
      <c r="F14" s="315"/>
      <c r="G14" s="143" t="s">
        <v>4</v>
      </c>
      <c r="H14" s="320"/>
      <c r="I14" s="1280"/>
      <c r="J14" s="312"/>
      <c r="K14" s="206"/>
      <c r="L14" s="206"/>
      <c r="M14" s="206"/>
      <c r="N14" s="206"/>
      <c r="O14" s="206"/>
      <c r="P14" s="206"/>
      <c r="Q14" s="206"/>
      <c r="R14" s="206"/>
      <c r="S14" s="206"/>
      <c r="T14" s="206"/>
    </row>
    <row r="15" spans="1:20" s="182" customFormat="1" ht="18.75">
      <c r="A15" s="1279"/>
      <c r="B15" s="1279"/>
      <c r="C15" s="321"/>
      <c r="D15" s="321"/>
      <c r="F15" s="393"/>
      <c r="G15" s="187" t="s">
        <v>400</v>
      </c>
      <c r="H15" s="394"/>
      <c r="I15" s="395"/>
      <c r="J15" s="312"/>
      <c r="K15" s="206"/>
      <c r="L15" s="206"/>
      <c r="M15" s="206"/>
      <c r="N15" s="206"/>
      <c r="O15" s="206"/>
      <c r="P15" s="206"/>
      <c r="Q15" s="206"/>
      <c r="R15" s="206"/>
      <c r="S15" s="206"/>
      <c r="T15" s="206"/>
    </row>
    <row r="16" spans="1:20" s="182" customFormat="1" ht="18.75">
      <c r="A16" s="1279"/>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4" t="s">
        <v>570</v>
      </c>
      <c r="H19" s="1274"/>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815</vt:i4>
      </vt:variant>
    </vt:vector>
  </HeadingPairs>
  <TitlesOfParts>
    <vt:vector size="825" baseType="lpstr">
      <vt:lpstr>Инструкция</vt:lpstr>
      <vt:lpstr>Титульный</vt:lpstr>
      <vt:lpstr>Территории</vt:lpstr>
      <vt:lpstr>Перечень тарифов</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add_CT_4</vt:lpstr>
      <vt:lpstr>add_CT_6</vt:lpstr>
      <vt:lpstr>add_CT_7</vt:lpstr>
      <vt:lpstr>add_CT_8</vt:lpstr>
      <vt:lpstr>add_CT_9</vt:lpstr>
      <vt:lpstr>add_MO_1</vt:lpstr>
      <vt:lpstr>add_MO_10</vt:lpstr>
      <vt:lpstr>add_MO_13</vt:lpstr>
      <vt:lpstr>add_MO_2</vt:lpstr>
      <vt:lpstr>add_MO_3</vt:lpstr>
      <vt:lpstr>add_MO_3_i</vt:lpstr>
      <vt:lpstr>add_MO_4</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2021-05-17T11:19:17Z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